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00" tabRatio="791"/>
  </bookViews>
  <sheets>
    <sheet name="bilanca" sheetId="5" r:id="rId1"/>
    <sheet name="prihodi" sheetId="4" r:id="rId2"/>
    <sheet name="rashodi-opći dio" sheetId="12" r:id="rId3"/>
    <sheet name="račun financiranja" sheetId="13" r:id="rId4"/>
    <sheet name="posebni dio" sheetId="1" r:id="rId5"/>
  </sheets>
  <definedNames>
    <definedName name="_xlnm._FilterDatabase" localSheetId="4" hidden="1">'posebni dio'!$A$1:$A$1031</definedName>
    <definedName name="_xlnm.Print_Titles" localSheetId="4">'posebni dio'!$2:$2</definedName>
    <definedName name="_xlnm.Print_Titles" localSheetId="3">'račun financiranja'!$2:$2</definedName>
    <definedName name="_xlnm.Print_Titles" localSheetId="2">'rashodi-opći dio'!$2:$4</definedName>
    <definedName name="_xlnm.Print_Area" localSheetId="0">bilanca!$A$1:$G$26</definedName>
    <definedName name="_xlnm.Print_Area" localSheetId="4">'posebni dio'!$A$1:$E$474</definedName>
    <definedName name="_xlnm.Print_Area" localSheetId="1">prihodi!$A$1:$H$41</definedName>
    <definedName name="_xlnm.Print_Area" localSheetId="3">'račun financiranja'!$A$1:$H$22</definedName>
    <definedName name="_xlnm.Print_Area" localSheetId="2">'rashodi-opći dio'!$A$1:$H$96</definedName>
  </definedNames>
  <calcPr calcId="145621"/>
</workbook>
</file>

<file path=xl/calcChain.xml><?xml version="1.0" encoding="utf-8"?>
<calcChain xmlns="http://schemas.openxmlformats.org/spreadsheetml/2006/main">
  <c r="D442" i="1" l="1"/>
  <c r="C442" i="1"/>
  <c r="D408" i="1"/>
  <c r="C408" i="1"/>
  <c r="D390" i="1"/>
  <c r="C390" i="1"/>
  <c r="D387" i="1"/>
  <c r="C387" i="1"/>
  <c r="D292" i="1"/>
  <c r="C292" i="1"/>
  <c r="D286" i="1"/>
  <c r="C286" i="1"/>
  <c r="D112" i="1" l="1"/>
  <c r="C112" i="1"/>
  <c r="D79" i="1"/>
  <c r="C79" i="1"/>
  <c r="D16" i="1"/>
  <c r="C16" i="1"/>
  <c r="E455" i="1" l="1"/>
  <c r="E452" i="1"/>
  <c r="E342" i="1"/>
  <c r="E235" i="1"/>
  <c r="E126" i="1"/>
  <c r="E96" i="1"/>
  <c r="E91" i="1"/>
  <c r="E92" i="1"/>
  <c r="C90" i="1" l="1"/>
  <c r="D90" i="1"/>
  <c r="G18" i="13" l="1"/>
  <c r="E158" i="1"/>
  <c r="D75" i="12" l="1"/>
  <c r="D72" i="12"/>
  <c r="D70" i="12"/>
  <c r="G92" i="12"/>
  <c r="E91" i="12"/>
  <c r="F91" i="12"/>
  <c r="G91" i="12" s="1"/>
  <c r="D91" i="12"/>
  <c r="G15" i="13"/>
  <c r="E14" i="13"/>
  <c r="F14" i="13"/>
  <c r="G14" i="13" s="1"/>
  <c r="E17" i="13"/>
  <c r="E16" i="13" s="1"/>
  <c r="F17" i="13"/>
  <c r="F16" i="13" s="1"/>
  <c r="D17" i="13"/>
  <c r="G17" i="13" s="1"/>
  <c r="D16" i="13"/>
  <c r="G16" i="13" s="1"/>
  <c r="D14" i="13"/>
  <c r="D69" i="12" l="1"/>
  <c r="F9" i="13"/>
  <c r="E9" i="13"/>
  <c r="D9" i="13"/>
  <c r="G9" i="13" s="1"/>
  <c r="G11" i="13"/>
  <c r="H35" i="4"/>
  <c r="G41" i="4"/>
  <c r="F40" i="4"/>
  <c r="E40" i="4"/>
  <c r="D40" i="4"/>
  <c r="G10" i="13"/>
  <c r="G13" i="13"/>
  <c r="G8" i="13"/>
  <c r="D21" i="13"/>
  <c r="D20" i="13" s="1"/>
  <c r="D19" i="13" s="1"/>
  <c r="C21" i="5" s="1"/>
  <c r="D12" i="13"/>
  <c r="D7" i="13"/>
  <c r="D6" i="13" s="1"/>
  <c r="D5" i="13" s="1"/>
  <c r="G19" i="12"/>
  <c r="G96" i="12"/>
  <c r="G87" i="12"/>
  <c r="G86" i="12"/>
  <c r="G84" i="12"/>
  <c r="G76" i="12"/>
  <c r="G74" i="12"/>
  <c r="G73" i="12"/>
  <c r="G71" i="12"/>
  <c r="G68" i="12"/>
  <c r="G63" i="12"/>
  <c r="G62" i="12"/>
  <c r="G59" i="12"/>
  <c r="G58" i="12"/>
  <c r="G56" i="12"/>
  <c r="G53" i="12"/>
  <c r="G52" i="12"/>
  <c r="G51" i="12"/>
  <c r="G50" i="12"/>
  <c r="G48" i="12"/>
  <c r="G45" i="12"/>
  <c r="G43" i="12"/>
  <c r="G42" i="12"/>
  <c r="G41" i="12"/>
  <c r="G40" i="12"/>
  <c r="G39" i="12"/>
  <c r="G37" i="12"/>
  <c r="G36" i="12"/>
  <c r="G35" i="12"/>
  <c r="G33" i="12"/>
  <c r="G32" i="12"/>
  <c r="G31" i="12"/>
  <c r="G30" i="12"/>
  <c r="G29" i="12"/>
  <c r="G27" i="12"/>
  <c r="G26" i="12"/>
  <c r="G25" i="12"/>
  <c r="G24" i="12"/>
  <c r="G23" i="12"/>
  <c r="G21" i="12"/>
  <c r="G20" i="12"/>
  <c r="G18" i="12"/>
  <c r="G15" i="12"/>
  <c r="G14" i="12"/>
  <c r="G12" i="12"/>
  <c r="G10" i="12"/>
  <c r="G9" i="12"/>
  <c r="G8" i="12"/>
  <c r="D95" i="12"/>
  <c r="D93" i="12"/>
  <c r="D85" i="12"/>
  <c r="D83" i="12"/>
  <c r="D80" i="12"/>
  <c r="D67" i="12"/>
  <c r="D65" i="12"/>
  <c r="D64" i="12" s="1"/>
  <c r="D61" i="12"/>
  <c r="D60" i="12" s="1"/>
  <c r="D57" i="12"/>
  <c r="D55" i="12"/>
  <c r="D49" i="12"/>
  <c r="D47" i="12"/>
  <c r="D38" i="12"/>
  <c r="D28" i="12"/>
  <c r="D22" i="12"/>
  <c r="D17" i="12"/>
  <c r="D13" i="12"/>
  <c r="D11" i="12"/>
  <c r="D7" i="12"/>
  <c r="G35" i="4"/>
  <c r="G32" i="4"/>
  <c r="G28" i="4"/>
  <c r="G26" i="4"/>
  <c r="G21" i="4"/>
  <c r="G20" i="4"/>
  <c r="G19" i="4"/>
  <c r="G18" i="4"/>
  <c r="G14" i="4"/>
  <c r="G12" i="4"/>
  <c r="G11" i="4"/>
  <c r="G9" i="4"/>
  <c r="G8" i="4"/>
  <c r="D38" i="4"/>
  <c r="D37" i="4" s="1"/>
  <c r="D34" i="4"/>
  <c r="D33" i="4" s="1"/>
  <c r="D30" i="4"/>
  <c r="D29" i="4" s="1"/>
  <c r="D27" i="4"/>
  <c r="D25" i="4"/>
  <c r="D22" i="4"/>
  <c r="D17" i="4"/>
  <c r="D16" i="4" s="1"/>
  <c r="D13" i="4"/>
  <c r="D10" i="4"/>
  <c r="D7" i="4"/>
  <c r="F22" i="5"/>
  <c r="D82" i="12" l="1"/>
  <c r="G40" i="4"/>
  <c r="D24" i="4"/>
  <c r="D54" i="12"/>
  <c r="D46" i="12"/>
  <c r="D16" i="12"/>
  <c r="D6" i="12"/>
  <c r="D79" i="12"/>
  <c r="D78" i="12" s="1"/>
  <c r="C12" i="5" s="1"/>
  <c r="D36" i="4"/>
  <c r="C9" i="5" s="1"/>
  <c r="D6" i="4"/>
  <c r="D5" i="4" l="1"/>
  <c r="C8" i="5" s="1"/>
  <c r="C10" i="5" s="1"/>
  <c r="D5" i="12"/>
  <c r="C11" i="5" s="1"/>
  <c r="C13" i="5" s="1"/>
  <c r="C14" i="5" l="1"/>
  <c r="D4" i="13"/>
  <c r="C20" i="5"/>
  <c r="C24" i="5" s="1"/>
  <c r="F80" i="12"/>
  <c r="C26" i="5" l="1"/>
  <c r="F38" i="4"/>
  <c r="E38" i="4"/>
  <c r="E37" i="4" l="1"/>
  <c r="E36" i="4" s="1"/>
  <c r="D9" i="5" s="1"/>
  <c r="F37" i="4"/>
  <c r="G37" i="4" s="1"/>
  <c r="E437" i="1"/>
  <c r="E474" i="1"/>
  <c r="E473" i="1"/>
  <c r="E472" i="1"/>
  <c r="E468" i="1"/>
  <c r="E465" i="1"/>
  <c r="E461" i="1"/>
  <c r="E459" i="1"/>
  <c r="E458" i="1"/>
  <c r="E457" i="1"/>
  <c r="E456" i="1"/>
  <c r="E453" i="1"/>
  <c r="E451" i="1"/>
  <c r="E449" i="1"/>
  <c r="E448" i="1"/>
  <c r="E447" i="1"/>
  <c r="E446" i="1"/>
  <c r="E443" i="1"/>
  <c r="E441" i="1"/>
  <c r="E439" i="1"/>
  <c r="E438" i="1"/>
  <c r="E430" i="1"/>
  <c r="E424" i="1"/>
  <c r="E418" i="1"/>
  <c r="E415" i="1"/>
  <c r="E409" i="1"/>
  <c r="E406" i="1"/>
  <c r="E400" i="1"/>
  <c r="E398" i="1"/>
  <c r="E397" i="1"/>
  <c r="E396" i="1"/>
  <c r="E394" i="1"/>
  <c r="E392" i="1"/>
  <c r="E391" i="1"/>
  <c r="E388" i="1"/>
  <c r="E386" i="1"/>
  <c r="E385" i="1"/>
  <c r="E379" i="1"/>
  <c r="E373" i="1"/>
  <c r="D372" i="1"/>
  <c r="D371" i="1" s="1"/>
  <c r="C372" i="1"/>
  <c r="C371" i="1" s="1"/>
  <c r="C370" i="1" s="1"/>
  <c r="C369" i="1" s="1"/>
  <c r="E367" i="1"/>
  <c r="E361" i="1"/>
  <c r="E358" i="1"/>
  <c r="E352" i="1"/>
  <c r="E349" i="1"/>
  <c r="E343" i="1"/>
  <c r="E339" i="1"/>
  <c r="E338" i="1"/>
  <c r="E335" i="1"/>
  <c r="E334" i="1"/>
  <c r="E332" i="1"/>
  <c r="E326" i="1"/>
  <c r="E320" i="1"/>
  <c r="E314" i="1"/>
  <c r="E311" i="1"/>
  <c r="E305" i="1"/>
  <c r="E297" i="1"/>
  <c r="E293" i="1"/>
  <c r="E287" i="1"/>
  <c r="E281" i="1"/>
  <c r="E275" i="1"/>
  <c r="E269" i="1"/>
  <c r="E266" i="1"/>
  <c r="E265" i="1"/>
  <c r="E262" i="1"/>
  <c r="E256" i="1"/>
  <c r="E250" i="1"/>
  <c r="E248" i="1"/>
  <c r="E242" i="1"/>
  <c r="E236" i="1"/>
  <c r="E229" i="1"/>
  <c r="E214" i="1"/>
  <c r="E217" i="1"/>
  <c r="E208" i="1"/>
  <c r="E205" i="1"/>
  <c r="D204" i="1"/>
  <c r="C204" i="1"/>
  <c r="C203" i="1" s="1"/>
  <c r="E199" i="1"/>
  <c r="E193" i="1"/>
  <c r="E190" i="1"/>
  <c r="E189" i="1"/>
  <c r="E183" i="1"/>
  <c r="E182" i="1"/>
  <c r="E179" i="1"/>
  <c r="E176" i="1"/>
  <c r="E174" i="1"/>
  <c r="E168" i="1"/>
  <c r="E162" i="1"/>
  <c r="D157" i="1"/>
  <c r="C157" i="1"/>
  <c r="C156" i="1" s="1"/>
  <c r="E161" i="1"/>
  <c r="E152" i="1"/>
  <c r="E144" i="1"/>
  <c r="E141" i="1"/>
  <c r="E135" i="1"/>
  <c r="E133" i="1"/>
  <c r="E132" i="1"/>
  <c r="E125" i="1"/>
  <c r="E123" i="1"/>
  <c r="E122" i="1"/>
  <c r="E121" i="1"/>
  <c r="E120" i="1"/>
  <c r="E118" i="1"/>
  <c r="E117" i="1"/>
  <c r="E116" i="1"/>
  <c r="E113" i="1"/>
  <c r="E111" i="1"/>
  <c r="E105" i="1"/>
  <c r="E104" i="1"/>
  <c r="E100" i="1"/>
  <c r="E97" i="1"/>
  <c r="E95" i="1"/>
  <c r="E94" i="1"/>
  <c r="E93" i="1"/>
  <c r="E89" i="1"/>
  <c r="E88" i="1"/>
  <c r="E87" i="1"/>
  <c r="E85" i="1"/>
  <c r="E84" i="1"/>
  <c r="E83" i="1"/>
  <c r="E80" i="1"/>
  <c r="E78" i="1"/>
  <c r="E76" i="1"/>
  <c r="E75" i="1"/>
  <c r="E69" i="1"/>
  <c r="E65" i="1"/>
  <c r="E63" i="1"/>
  <c r="E57" i="1"/>
  <c r="E55" i="1"/>
  <c r="E52" i="1"/>
  <c r="E51" i="1"/>
  <c r="E50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3" i="1"/>
  <c r="E22" i="1"/>
  <c r="E21" i="1"/>
  <c r="E20" i="1"/>
  <c r="E17" i="1"/>
  <c r="E15" i="1"/>
  <c r="E13" i="1"/>
  <c r="E12" i="1"/>
  <c r="E11" i="1"/>
  <c r="D77" i="1"/>
  <c r="C77" i="1"/>
  <c r="C115" i="1"/>
  <c r="C119" i="1"/>
  <c r="D115" i="1"/>
  <c r="D103" i="1"/>
  <c r="D102" i="1" s="1"/>
  <c r="C103" i="1"/>
  <c r="C102" i="1" s="1"/>
  <c r="H89" i="12"/>
  <c r="F85" i="12"/>
  <c r="E85" i="12"/>
  <c r="E93" i="12"/>
  <c r="F7" i="4"/>
  <c r="G7" i="4" s="1"/>
  <c r="E7" i="4"/>
  <c r="C471" i="1"/>
  <c r="C470" i="1" s="1"/>
  <c r="C467" i="1"/>
  <c r="C466" i="1" s="1"/>
  <c r="C464" i="1"/>
  <c r="C463" i="1" s="1"/>
  <c r="C460" i="1"/>
  <c r="C454" i="1"/>
  <c r="C450" i="1"/>
  <c r="C445" i="1"/>
  <c r="C440" i="1"/>
  <c r="C436" i="1"/>
  <c r="C429" i="1"/>
  <c r="C428" i="1" s="1"/>
  <c r="C427" i="1" s="1"/>
  <c r="C426" i="1" s="1"/>
  <c r="C423" i="1"/>
  <c r="C422" i="1" s="1"/>
  <c r="C421" i="1" s="1"/>
  <c r="C420" i="1" s="1"/>
  <c r="C417" i="1"/>
  <c r="C416" i="1" s="1"/>
  <c r="C414" i="1"/>
  <c r="C413" i="1" s="1"/>
  <c r="C407" i="1"/>
  <c r="C405" i="1"/>
  <c r="C404" i="1" s="1"/>
  <c r="C399" i="1"/>
  <c r="C395" i="1"/>
  <c r="C393" i="1"/>
  <c r="C384" i="1"/>
  <c r="C378" i="1"/>
  <c r="C377" i="1" s="1"/>
  <c r="C376" i="1" s="1"/>
  <c r="C366" i="1"/>
  <c r="C365" i="1" s="1"/>
  <c r="C364" i="1" s="1"/>
  <c r="C363" i="1" s="1"/>
  <c r="C360" i="1"/>
  <c r="C359" i="1" s="1"/>
  <c r="C357" i="1"/>
  <c r="C356" i="1" s="1"/>
  <c r="C351" i="1"/>
  <c r="C350" i="1" s="1"/>
  <c r="C348" i="1"/>
  <c r="C347" i="1" s="1"/>
  <c r="C341" i="1"/>
  <c r="C340" i="1" s="1"/>
  <c r="C337" i="1"/>
  <c r="C336" i="1" s="1"/>
  <c r="C333" i="1"/>
  <c r="C331" i="1"/>
  <c r="C325" i="1"/>
  <c r="C324" i="1" s="1"/>
  <c r="C323" i="1" s="1"/>
  <c r="C319" i="1"/>
  <c r="C318" i="1" s="1"/>
  <c r="C317" i="1" s="1"/>
  <c r="C313" i="1"/>
  <c r="C312" i="1" s="1"/>
  <c r="C310" i="1"/>
  <c r="C309" i="1" s="1"/>
  <c r="C304" i="1"/>
  <c r="C303" i="1" s="1"/>
  <c r="C302" i="1" s="1"/>
  <c r="C301" i="1" s="1"/>
  <c r="C296" i="1"/>
  <c r="C295" i="1" s="1"/>
  <c r="C294" i="1" s="1"/>
  <c r="C291" i="1"/>
  <c r="C290" i="1" s="1"/>
  <c r="C285" i="1"/>
  <c r="C284" i="1" s="1"/>
  <c r="C280" i="1"/>
  <c r="C279" i="1" s="1"/>
  <c r="C278" i="1" s="1"/>
  <c r="C277" i="1" s="1"/>
  <c r="C274" i="1"/>
  <c r="C273" i="1" s="1"/>
  <c r="C272" i="1" s="1"/>
  <c r="C271" i="1" s="1"/>
  <c r="C268" i="1"/>
  <c r="C267" i="1" s="1"/>
  <c r="C264" i="1"/>
  <c r="C263" i="1" s="1"/>
  <c r="C261" i="1"/>
  <c r="C260" i="1" s="1"/>
  <c r="C255" i="1"/>
  <c r="C254" i="1" s="1"/>
  <c r="C253" i="1" s="1"/>
  <c r="C252" i="1" s="1"/>
  <c r="C249" i="1"/>
  <c r="C247" i="1"/>
  <c r="C241" i="1"/>
  <c r="C240" i="1" s="1"/>
  <c r="C239" i="1" s="1"/>
  <c r="C238" i="1" s="1"/>
  <c r="C234" i="1"/>
  <c r="C233" i="1" s="1"/>
  <c r="C232" i="1" s="1"/>
  <c r="C231" i="1" s="1"/>
  <c r="C228" i="1"/>
  <c r="C227" i="1" s="1"/>
  <c r="C226" i="1" s="1"/>
  <c r="C225" i="1" s="1"/>
  <c r="C222" i="1"/>
  <c r="C221" i="1" s="1"/>
  <c r="C220" i="1" s="1"/>
  <c r="C219" i="1" s="1"/>
  <c r="C216" i="1"/>
  <c r="C215" i="1" s="1"/>
  <c r="C213" i="1"/>
  <c r="C212" i="1" s="1"/>
  <c r="C207" i="1"/>
  <c r="C206" i="1" s="1"/>
  <c r="C198" i="1"/>
  <c r="C197" i="1" s="1"/>
  <c r="C196" i="1" s="1"/>
  <c r="C192" i="1"/>
  <c r="C191" i="1" s="1"/>
  <c r="C188" i="1"/>
  <c r="C187" i="1" s="1"/>
  <c r="C181" i="1"/>
  <c r="C180" i="1" s="1"/>
  <c r="C178" i="1"/>
  <c r="C177" i="1" s="1"/>
  <c r="C175" i="1"/>
  <c r="C173" i="1"/>
  <c r="C167" i="1"/>
  <c r="C166" i="1" s="1"/>
  <c r="C165" i="1" s="1"/>
  <c r="C164" i="1" s="1"/>
  <c r="C160" i="1"/>
  <c r="C159" i="1" s="1"/>
  <c r="C151" i="1"/>
  <c r="C150" i="1" s="1"/>
  <c r="C149" i="1" s="1"/>
  <c r="C148" i="1" s="1"/>
  <c r="C143" i="1"/>
  <c r="C142" i="1" s="1"/>
  <c r="C140" i="1"/>
  <c r="C139" i="1" s="1"/>
  <c r="C134" i="1"/>
  <c r="C131" i="1"/>
  <c r="C124" i="1"/>
  <c r="C110" i="1"/>
  <c r="C99" i="1"/>
  <c r="C98" i="1" s="1"/>
  <c r="C86" i="1"/>
  <c r="C82" i="1"/>
  <c r="C74" i="1"/>
  <c r="C68" i="1"/>
  <c r="C67" i="1" s="1"/>
  <c r="C66" i="1" s="1"/>
  <c r="C64" i="1"/>
  <c r="C62" i="1"/>
  <c r="C56" i="1"/>
  <c r="C54" i="1"/>
  <c r="C49" i="1"/>
  <c r="C48" i="1" s="1"/>
  <c r="C40" i="1"/>
  <c r="C30" i="1"/>
  <c r="C24" i="1"/>
  <c r="C19" i="1"/>
  <c r="C14" i="1"/>
  <c r="C10" i="1"/>
  <c r="H22" i="13"/>
  <c r="H13" i="13"/>
  <c r="H10" i="13"/>
  <c r="H8" i="13"/>
  <c r="H96" i="12"/>
  <c r="H94" i="12"/>
  <c r="H90" i="12"/>
  <c r="H88" i="12"/>
  <c r="H87" i="12"/>
  <c r="H86" i="12"/>
  <c r="H81" i="12"/>
  <c r="H77" i="12"/>
  <c r="H76" i="12"/>
  <c r="H74" i="12"/>
  <c r="H73" i="12"/>
  <c r="H71" i="12"/>
  <c r="H68" i="12"/>
  <c r="H66" i="12"/>
  <c r="H63" i="12"/>
  <c r="H62" i="12"/>
  <c r="H59" i="12"/>
  <c r="H58" i="12"/>
  <c r="H56" i="12"/>
  <c r="H53" i="12"/>
  <c r="H52" i="12"/>
  <c r="H51" i="12"/>
  <c r="H50" i="12"/>
  <c r="H48" i="12"/>
  <c r="H45" i="12"/>
  <c r="H44" i="12"/>
  <c r="H43" i="12"/>
  <c r="H42" i="12"/>
  <c r="H41" i="12"/>
  <c r="H40" i="12"/>
  <c r="H39" i="12"/>
  <c r="H37" i="12"/>
  <c r="H36" i="12"/>
  <c r="H35" i="12"/>
  <c r="H34" i="12"/>
  <c r="H33" i="12"/>
  <c r="H32" i="12"/>
  <c r="H31" i="12"/>
  <c r="H30" i="12"/>
  <c r="H29" i="12"/>
  <c r="H27" i="12"/>
  <c r="H26" i="12"/>
  <c r="H25" i="12"/>
  <c r="H24" i="12"/>
  <c r="H23" i="12"/>
  <c r="H21" i="12"/>
  <c r="H20" i="12"/>
  <c r="H19" i="12"/>
  <c r="H18" i="12"/>
  <c r="H14" i="12"/>
  <c r="H12" i="12"/>
  <c r="H10" i="12"/>
  <c r="H9" i="12"/>
  <c r="H8" i="12"/>
  <c r="H18" i="4"/>
  <c r="H32" i="4"/>
  <c r="H31" i="4"/>
  <c r="H28" i="4"/>
  <c r="H26" i="4"/>
  <c r="H23" i="4"/>
  <c r="H21" i="4"/>
  <c r="H20" i="4"/>
  <c r="H19" i="4"/>
  <c r="H15" i="4"/>
  <c r="H14" i="4"/>
  <c r="H12" i="4"/>
  <c r="H11" i="4"/>
  <c r="H8" i="4"/>
  <c r="G22" i="5"/>
  <c r="E21" i="13"/>
  <c r="E20" i="13" s="1"/>
  <c r="E19" i="13" s="1"/>
  <c r="D21" i="5" s="1"/>
  <c r="E12" i="13"/>
  <c r="E7" i="13"/>
  <c r="E6" i="13" s="1"/>
  <c r="E5" i="13" s="1"/>
  <c r="E95" i="12"/>
  <c r="E83" i="12"/>
  <c r="E80" i="12"/>
  <c r="E79" i="12" s="1"/>
  <c r="E75" i="12"/>
  <c r="E72" i="12"/>
  <c r="E70" i="12"/>
  <c r="E67" i="12"/>
  <c r="E65" i="12"/>
  <c r="E61" i="12"/>
  <c r="E60" i="12" s="1"/>
  <c r="E57" i="12"/>
  <c r="E55" i="12"/>
  <c r="E49" i="12"/>
  <c r="E47" i="12"/>
  <c r="E38" i="12"/>
  <c r="E28" i="12"/>
  <c r="E22" i="12"/>
  <c r="E17" i="12"/>
  <c r="E13" i="12"/>
  <c r="E11" i="12"/>
  <c r="E7" i="12"/>
  <c r="E10" i="4"/>
  <c r="E34" i="4"/>
  <c r="E33" i="4" s="1"/>
  <c r="E30" i="4"/>
  <c r="E29" i="4" s="1"/>
  <c r="E27" i="4"/>
  <c r="E25" i="4"/>
  <c r="E22" i="4"/>
  <c r="E17" i="4"/>
  <c r="E13" i="4"/>
  <c r="H7" i="4" l="1"/>
  <c r="C412" i="1"/>
  <c r="C411" i="1" s="1"/>
  <c r="C346" i="1"/>
  <c r="C345" i="1" s="1"/>
  <c r="C202" i="1"/>
  <c r="C201" i="1" s="1"/>
  <c r="C186" i="1"/>
  <c r="C185" i="1" s="1"/>
  <c r="C155" i="1"/>
  <c r="C101" i="1"/>
  <c r="E103" i="1"/>
  <c r="C53" i="1"/>
  <c r="C9" i="1"/>
  <c r="C73" i="1"/>
  <c r="C109" i="1"/>
  <c r="E77" i="1"/>
  <c r="C375" i="1"/>
  <c r="C61" i="1"/>
  <c r="C60" i="1" s="1"/>
  <c r="C59" i="1" s="1"/>
  <c r="E82" i="12"/>
  <c r="H85" i="12"/>
  <c r="G85" i="12"/>
  <c r="E46" i="12"/>
  <c r="E16" i="4"/>
  <c r="F36" i="4"/>
  <c r="E54" i="12"/>
  <c r="C130" i="1"/>
  <c r="C129" i="1" s="1"/>
  <c r="C128" i="1" s="1"/>
  <c r="C195" i="1"/>
  <c r="C330" i="1"/>
  <c r="C329" i="1" s="1"/>
  <c r="C328" i="1" s="1"/>
  <c r="C403" i="1"/>
  <c r="C402" i="1" s="1"/>
  <c r="D156" i="1"/>
  <c r="E157" i="1"/>
  <c r="E115" i="1"/>
  <c r="C114" i="1"/>
  <c r="C383" i="1"/>
  <c r="E204" i="1"/>
  <c r="C283" i="1"/>
  <c r="D203" i="1"/>
  <c r="C322" i="1"/>
  <c r="C469" i="1"/>
  <c r="C444" i="1"/>
  <c r="C435" i="1"/>
  <c r="C389" i="1"/>
  <c r="D370" i="1"/>
  <c r="E370" i="1" s="1"/>
  <c r="E371" i="1"/>
  <c r="E372" i="1"/>
  <c r="C211" i="1"/>
  <c r="C210" i="1" s="1"/>
  <c r="C246" i="1"/>
  <c r="C245" i="1" s="1"/>
  <c r="C244" i="1" s="1"/>
  <c r="C355" i="1"/>
  <c r="C354" i="1" s="1"/>
  <c r="C316" i="1"/>
  <c r="C289" i="1"/>
  <c r="C172" i="1"/>
  <c r="C171" i="1" s="1"/>
  <c r="C170" i="1" s="1"/>
  <c r="C138" i="1"/>
  <c r="C137" i="1" s="1"/>
  <c r="C18" i="1"/>
  <c r="C81" i="1"/>
  <c r="E24" i="4"/>
  <c r="C259" i="1"/>
  <c r="C258" i="1" s="1"/>
  <c r="C308" i="1"/>
  <c r="C307" i="1" s="1"/>
  <c r="D20" i="5"/>
  <c r="D24" i="5" s="1"/>
  <c r="E69" i="12"/>
  <c r="E64" i="12"/>
  <c r="E16" i="12"/>
  <c r="E6" i="12"/>
  <c r="E6" i="4"/>
  <c r="D423" i="1"/>
  <c r="E423" i="1" s="1"/>
  <c r="E292" i="1"/>
  <c r="D234" i="1"/>
  <c r="E234" i="1" s="1"/>
  <c r="E90" i="1"/>
  <c r="E203" i="1" l="1"/>
  <c r="E156" i="1"/>
  <c r="C108" i="1"/>
  <c r="C107" i="1" s="1"/>
  <c r="C72" i="1"/>
  <c r="C71" i="1" s="1"/>
  <c r="C8" i="1"/>
  <c r="C7" i="1" s="1"/>
  <c r="C382" i="1"/>
  <c r="G36" i="4"/>
  <c r="E9" i="5"/>
  <c r="F9" i="5" s="1"/>
  <c r="E5" i="12"/>
  <c r="E4" i="13"/>
  <c r="C434" i="1"/>
  <c r="D369" i="1"/>
  <c r="E369" i="1" s="1"/>
  <c r="C154" i="1"/>
  <c r="C146" i="1" s="1"/>
  <c r="E78" i="12"/>
  <c r="D12" i="5" s="1"/>
  <c r="E5" i="4"/>
  <c r="D8" i="5" s="1"/>
  <c r="C381" i="1" l="1"/>
  <c r="C299" i="1" s="1"/>
  <c r="C5" i="1"/>
  <c r="C433" i="1"/>
  <c r="D11" i="5"/>
  <c r="D10" i="5"/>
  <c r="F75" i="12"/>
  <c r="D124" i="1"/>
  <c r="E124" i="1" s="1"/>
  <c r="D74" i="1"/>
  <c r="H75" i="12" l="1"/>
  <c r="G75" i="12"/>
  <c r="E74" i="1"/>
  <c r="C432" i="1"/>
  <c r="D13" i="5"/>
  <c r="D14" i="5" s="1"/>
  <c r="D131" i="1"/>
  <c r="E131" i="1" s="1"/>
  <c r="D471" i="1"/>
  <c r="D134" i="1"/>
  <c r="E134" i="1" s="1"/>
  <c r="E471" i="1" l="1"/>
  <c r="D470" i="1"/>
  <c r="C4" i="1"/>
  <c r="D26" i="5"/>
  <c r="D130" i="1"/>
  <c r="F93" i="12"/>
  <c r="H93" i="12" s="1"/>
  <c r="D129" i="1" l="1"/>
  <c r="E130" i="1"/>
  <c r="H9" i="13"/>
  <c r="D128" i="1" l="1"/>
  <c r="E128" i="1" s="1"/>
  <c r="E129" i="1"/>
  <c r="D86" i="1"/>
  <c r="E86" i="1" s="1"/>
  <c r="D333" i="1" l="1"/>
  <c r="E333" i="1" s="1"/>
  <c r="D393" i="1" l="1"/>
  <c r="E393" i="1" s="1"/>
  <c r="D222" i="1"/>
  <c r="D221" i="1" l="1"/>
  <c r="D220" i="1" l="1"/>
  <c r="D219" i="1" l="1"/>
  <c r="D119" i="1" l="1"/>
  <c r="E119" i="1" l="1"/>
  <c r="D114" i="1"/>
  <c r="E114" i="1" s="1"/>
  <c r="F17" i="4"/>
  <c r="F13" i="12"/>
  <c r="F47" i="12"/>
  <c r="F12" i="13"/>
  <c r="E16" i="1"/>
  <c r="D62" i="1"/>
  <c r="E62" i="1" s="1"/>
  <c r="D167" i="1"/>
  <c r="E167" i="1" s="1"/>
  <c r="D310" i="1"/>
  <c r="D319" i="1"/>
  <c r="E319" i="1" s="1"/>
  <c r="D429" i="1"/>
  <c r="E429" i="1" s="1"/>
  <c r="H47" i="12" l="1"/>
  <c r="G47" i="12"/>
  <c r="H13" i="12"/>
  <c r="G13" i="12"/>
  <c r="H17" i="4"/>
  <c r="G17" i="4"/>
  <c r="D309" i="1"/>
  <c r="E309" i="1" s="1"/>
  <c r="E310" i="1"/>
  <c r="H12" i="13"/>
  <c r="G12" i="13"/>
  <c r="D467" i="1"/>
  <c r="D464" i="1"/>
  <c r="D454" i="1"/>
  <c r="E454" i="1" s="1"/>
  <c r="D450" i="1"/>
  <c r="E450" i="1" s="1"/>
  <c r="D445" i="1"/>
  <c r="E445" i="1" s="1"/>
  <c r="E442" i="1"/>
  <c r="D440" i="1"/>
  <c r="E440" i="1" s="1"/>
  <c r="D436" i="1"/>
  <c r="E436" i="1" s="1"/>
  <c r="D466" i="1" l="1"/>
  <c r="E466" i="1" s="1"/>
  <c r="E467" i="1"/>
  <c r="D463" i="1"/>
  <c r="E463" i="1" s="1"/>
  <c r="E464" i="1"/>
  <c r="D435" i="1"/>
  <c r="E435" i="1" s="1"/>
  <c r="D469" i="1" l="1"/>
  <c r="E469" i="1" s="1"/>
  <c r="E470" i="1"/>
  <c r="E390" i="1" l="1"/>
  <c r="D384" i="1"/>
  <c r="E384" i="1" s="1"/>
  <c r="E387" i="1"/>
  <c r="D399" i="1"/>
  <c r="E399" i="1" s="1"/>
  <c r="D395" i="1"/>
  <c r="E395" i="1" s="1"/>
  <c r="D389" i="1" l="1"/>
  <c r="E389" i="1" s="1"/>
  <c r="D383" i="1"/>
  <c r="E383" i="1" s="1"/>
  <c r="D341" i="1" l="1"/>
  <c r="E341" i="1" s="1"/>
  <c r="E408" i="1" l="1"/>
  <c r="D82" i="1" l="1"/>
  <c r="E82" i="1" s="1"/>
  <c r="D49" i="1"/>
  <c r="E49" i="1" s="1"/>
  <c r="D40" i="1"/>
  <c r="E40" i="1" s="1"/>
  <c r="D30" i="1"/>
  <c r="E30" i="1" s="1"/>
  <c r="D24" i="1"/>
  <c r="E24" i="1" s="1"/>
  <c r="D19" i="1"/>
  <c r="E19" i="1" s="1"/>
  <c r="D10" i="1"/>
  <c r="E10" i="1" s="1"/>
  <c r="E79" i="1" l="1"/>
  <c r="D73" i="1"/>
  <c r="E73" i="1" s="1"/>
  <c r="D378" i="1"/>
  <c r="D377" i="1" l="1"/>
  <c r="E378" i="1"/>
  <c r="D351" i="1"/>
  <c r="E377" i="1" l="1"/>
  <c r="D376" i="1"/>
  <c r="E351" i="1"/>
  <c r="D350" i="1"/>
  <c r="E350" i="1" s="1"/>
  <c r="D296" i="1" l="1"/>
  <c r="D291" i="1"/>
  <c r="D198" i="1"/>
  <c r="D207" i="1"/>
  <c r="E207" i="1" s="1"/>
  <c r="D295" i="1" l="1"/>
  <c r="E295" i="1" s="1"/>
  <c r="E296" i="1"/>
  <c r="D197" i="1"/>
  <c r="E198" i="1"/>
  <c r="D290" i="1"/>
  <c r="E290" i="1" s="1"/>
  <c r="E291" i="1"/>
  <c r="D206" i="1"/>
  <c r="D202" i="1" s="1"/>
  <c r="E197" i="1" l="1"/>
  <c r="D196" i="1"/>
  <c r="D294" i="1"/>
  <c r="E294" i="1" s="1"/>
  <c r="E202" i="1"/>
  <c r="E206" i="1"/>
  <c r="D289" i="1" l="1"/>
  <c r="E289" i="1" s="1"/>
  <c r="D110" i="1" l="1"/>
  <c r="E110" i="1" s="1"/>
  <c r="E112" i="1"/>
  <c r="D255" i="1"/>
  <c r="D64" i="1"/>
  <c r="E64" i="1" s="1"/>
  <c r="D254" i="1" l="1"/>
  <c r="E254" i="1" s="1"/>
  <c r="E255" i="1"/>
  <c r="D109" i="1"/>
  <c r="D108" i="1" l="1"/>
  <c r="E109" i="1"/>
  <c r="D107" i="1" l="1"/>
  <c r="E107" i="1" s="1"/>
  <c r="E108" i="1"/>
  <c r="E286" i="1" l="1"/>
  <c r="F49" i="12" l="1"/>
  <c r="H49" i="12" l="1"/>
  <c r="G49" i="12"/>
  <c r="F55" i="12"/>
  <c r="D304" i="1"/>
  <c r="E304" i="1" s="1"/>
  <c r="D325" i="1"/>
  <c r="E325" i="1" s="1"/>
  <c r="D331" i="1"/>
  <c r="E331" i="1" s="1"/>
  <c r="D348" i="1"/>
  <c r="H55" i="12" l="1"/>
  <c r="G55" i="12"/>
  <c r="D347" i="1"/>
  <c r="E348" i="1"/>
  <c r="D428" i="1"/>
  <c r="E428" i="1" s="1"/>
  <c r="E347" i="1" l="1"/>
  <c r="D346" i="1"/>
  <c r="E376" i="1"/>
  <c r="D375" i="1" l="1"/>
  <c r="E375" i="1" s="1"/>
  <c r="D99" i="1" l="1"/>
  <c r="E99" i="1" s="1"/>
  <c r="D98" i="1" l="1"/>
  <c r="E98" i="1" s="1"/>
  <c r="D417" i="1"/>
  <c r="E417" i="1" s="1"/>
  <c r="D414" i="1"/>
  <c r="E414" i="1" s="1"/>
  <c r="D405" i="1"/>
  <c r="E405" i="1" s="1"/>
  <c r="D366" i="1"/>
  <c r="E366" i="1" s="1"/>
  <c r="D360" i="1"/>
  <c r="E360" i="1" s="1"/>
  <c r="D357" i="1"/>
  <c r="E357" i="1" s="1"/>
  <c r="D337" i="1"/>
  <c r="E337" i="1" s="1"/>
  <c r="D324" i="1"/>
  <c r="D313" i="1"/>
  <c r="D303" i="1"/>
  <c r="D285" i="1"/>
  <c r="D280" i="1"/>
  <c r="E280" i="1" s="1"/>
  <c r="D274" i="1"/>
  <c r="E274" i="1" s="1"/>
  <c r="D268" i="1"/>
  <c r="E268" i="1" s="1"/>
  <c r="D264" i="1"/>
  <c r="E264" i="1" s="1"/>
  <c r="D261" i="1"/>
  <c r="E261" i="1" s="1"/>
  <c r="D249" i="1"/>
  <c r="E249" i="1" s="1"/>
  <c r="D247" i="1"/>
  <c r="E247" i="1" s="1"/>
  <c r="D241" i="1"/>
  <c r="E241" i="1" s="1"/>
  <c r="D228" i="1"/>
  <c r="E228" i="1" s="1"/>
  <c r="D216" i="1"/>
  <c r="E216" i="1" s="1"/>
  <c r="D213" i="1"/>
  <c r="E213" i="1" s="1"/>
  <c r="D192" i="1"/>
  <c r="E192" i="1" s="1"/>
  <c r="D188" i="1"/>
  <c r="E188" i="1" s="1"/>
  <c r="D181" i="1"/>
  <c r="E181" i="1" s="1"/>
  <c r="D178" i="1"/>
  <c r="E178" i="1" s="1"/>
  <c r="D175" i="1"/>
  <c r="E175" i="1" s="1"/>
  <c r="D173" i="1"/>
  <c r="E173" i="1" s="1"/>
  <c r="D166" i="1"/>
  <c r="E166" i="1" s="1"/>
  <c r="D160" i="1"/>
  <c r="E160" i="1" s="1"/>
  <c r="D151" i="1"/>
  <c r="E151" i="1" s="1"/>
  <c r="D143" i="1"/>
  <c r="E143" i="1" s="1"/>
  <c r="D140" i="1"/>
  <c r="E140" i="1" s="1"/>
  <c r="D68" i="1"/>
  <c r="E68" i="1" s="1"/>
  <c r="D56" i="1"/>
  <c r="E56" i="1" s="1"/>
  <c r="D54" i="1"/>
  <c r="D14" i="1"/>
  <c r="E14" i="1" s="1"/>
  <c r="F21" i="13"/>
  <c r="F7" i="13"/>
  <c r="F6" i="13" s="1"/>
  <c r="F5" i="13" s="1"/>
  <c r="F95" i="12"/>
  <c r="F83" i="12"/>
  <c r="H80" i="12"/>
  <c r="F72" i="12"/>
  <c r="F70" i="12"/>
  <c r="F67" i="12"/>
  <c r="F65" i="12"/>
  <c r="H65" i="12" s="1"/>
  <c r="F61" i="12"/>
  <c r="F57" i="12"/>
  <c r="F38" i="12"/>
  <c r="F28" i="12"/>
  <c r="F22" i="12"/>
  <c r="F17" i="12"/>
  <c r="F11" i="12"/>
  <c r="F7" i="12"/>
  <c r="F34" i="4"/>
  <c r="F30" i="4"/>
  <c r="F27" i="4"/>
  <c r="F25" i="4"/>
  <c r="F22" i="4"/>
  <c r="H22" i="4" s="1"/>
  <c r="F13" i="4"/>
  <c r="F10" i="4"/>
  <c r="E324" i="1" l="1"/>
  <c r="D323" i="1"/>
  <c r="E323" i="1" s="1"/>
  <c r="E285" i="1"/>
  <c r="D284" i="1"/>
  <c r="E284" i="1" s="1"/>
  <c r="H95" i="12"/>
  <c r="G95" i="12"/>
  <c r="H70" i="12"/>
  <c r="G70" i="12"/>
  <c r="G67" i="12"/>
  <c r="H67" i="12"/>
  <c r="H7" i="12"/>
  <c r="G7" i="12"/>
  <c r="H57" i="12"/>
  <c r="G57" i="12"/>
  <c r="H11" i="12"/>
  <c r="G11" i="12"/>
  <c r="F82" i="12"/>
  <c r="G82" i="12" s="1"/>
  <c r="G83" i="12"/>
  <c r="H10" i="4"/>
  <c r="G10" i="4"/>
  <c r="H27" i="4"/>
  <c r="G27" i="4"/>
  <c r="H30" i="4"/>
  <c r="G30" i="4"/>
  <c r="H34" i="4"/>
  <c r="G34" i="4"/>
  <c r="H17" i="12"/>
  <c r="G17" i="12"/>
  <c r="H13" i="4"/>
  <c r="G13" i="4"/>
  <c r="D53" i="1"/>
  <c r="E53" i="1" s="1"/>
  <c r="E54" i="1"/>
  <c r="D302" i="1"/>
  <c r="E302" i="1" s="1"/>
  <c r="E303" i="1"/>
  <c r="D312" i="1"/>
  <c r="E313" i="1"/>
  <c r="H25" i="4"/>
  <c r="G25" i="4"/>
  <c r="H61" i="12"/>
  <c r="G61" i="12"/>
  <c r="H38" i="12"/>
  <c r="G38" i="12"/>
  <c r="H72" i="12"/>
  <c r="G72" i="12"/>
  <c r="H28" i="12"/>
  <c r="G28" i="12"/>
  <c r="H22" i="12"/>
  <c r="G22" i="12"/>
  <c r="H7" i="13"/>
  <c r="G7" i="13"/>
  <c r="H21" i="13"/>
  <c r="E102" i="1"/>
  <c r="H82" i="12"/>
  <c r="F6" i="12"/>
  <c r="D267" i="1"/>
  <c r="E267" i="1" s="1"/>
  <c r="D227" i="1"/>
  <c r="E227" i="1" s="1"/>
  <c r="D177" i="1"/>
  <c r="E177" i="1" s="1"/>
  <c r="D365" i="1"/>
  <c r="E365" i="1" s="1"/>
  <c r="D413" i="1"/>
  <c r="D240" i="1"/>
  <c r="E240" i="1" s="1"/>
  <c r="E196" i="1"/>
  <c r="D165" i="1"/>
  <c r="E165" i="1" s="1"/>
  <c r="D263" i="1"/>
  <c r="E263" i="1" s="1"/>
  <c r="D359" i="1"/>
  <c r="E359" i="1" s="1"/>
  <c r="D260" i="1"/>
  <c r="E260" i="1" s="1"/>
  <c r="D159" i="1"/>
  <c r="D191" i="1"/>
  <c r="E191" i="1" s="1"/>
  <c r="D404" i="1"/>
  <c r="E404" i="1" s="1"/>
  <c r="D416" i="1"/>
  <c r="E416" i="1" s="1"/>
  <c r="F29" i="4"/>
  <c r="F60" i="12"/>
  <c r="D142" i="1"/>
  <c r="E142" i="1" s="1"/>
  <c r="D180" i="1"/>
  <c r="E180" i="1" s="1"/>
  <c r="D273" i="1"/>
  <c r="E273" i="1" s="1"/>
  <c r="E346" i="1"/>
  <c r="D407" i="1"/>
  <c r="E407" i="1" s="1"/>
  <c r="F33" i="4"/>
  <c r="F20" i="13"/>
  <c r="D48" i="1"/>
  <c r="E48" i="1" s="1"/>
  <c r="D150" i="1"/>
  <c r="E150" i="1" s="1"/>
  <c r="D279" i="1"/>
  <c r="E279" i="1" s="1"/>
  <c r="D318" i="1"/>
  <c r="D67" i="1"/>
  <c r="E67" i="1" s="1"/>
  <c r="D187" i="1"/>
  <c r="D233" i="1"/>
  <c r="E233" i="1" s="1"/>
  <c r="D356" i="1"/>
  <c r="E356" i="1" s="1"/>
  <c r="D422" i="1"/>
  <c r="E422" i="1" s="1"/>
  <c r="D212" i="1"/>
  <c r="E212" i="1" s="1"/>
  <c r="D215" i="1"/>
  <c r="E215" i="1" s="1"/>
  <c r="F16" i="4"/>
  <c r="D61" i="1"/>
  <c r="E61" i="1" s="1"/>
  <c r="D340" i="1"/>
  <c r="E340" i="1" s="1"/>
  <c r="D330" i="1"/>
  <c r="D336" i="1"/>
  <c r="E336" i="1" s="1"/>
  <c r="F79" i="12"/>
  <c r="D139" i="1"/>
  <c r="E139" i="1" s="1"/>
  <c r="D246" i="1"/>
  <c r="E246" i="1" s="1"/>
  <c r="D18" i="1"/>
  <c r="E18" i="1" s="1"/>
  <c r="F46" i="12"/>
  <c r="F69" i="12"/>
  <c r="D81" i="1"/>
  <c r="E81" i="1" s="1"/>
  <c r="D427" i="1"/>
  <c r="E427" i="1" s="1"/>
  <c r="F16" i="12"/>
  <c r="D9" i="1"/>
  <c r="E9" i="1" s="1"/>
  <c r="F24" i="4"/>
  <c r="F54" i="12"/>
  <c r="F64" i="12"/>
  <c r="D172" i="1"/>
  <c r="E172" i="1" s="1"/>
  <c r="F6" i="4"/>
  <c r="E413" i="1" l="1"/>
  <c r="D412" i="1"/>
  <c r="E318" i="1"/>
  <c r="D317" i="1"/>
  <c r="E187" i="1"/>
  <c r="D186" i="1"/>
  <c r="E159" i="1"/>
  <c r="D155" i="1"/>
  <c r="E155" i="1" s="1"/>
  <c r="D329" i="1"/>
  <c r="E329" i="1" s="1"/>
  <c r="G64" i="12"/>
  <c r="H64" i="12"/>
  <c r="H54" i="12"/>
  <c r="G54" i="12"/>
  <c r="H6" i="12"/>
  <c r="G6" i="12"/>
  <c r="H33" i="4"/>
  <c r="G33" i="4"/>
  <c r="H29" i="4"/>
  <c r="G29" i="4"/>
  <c r="H16" i="4"/>
  <c r="G16" i="4"/>
  <c r="H6" i="4"/>
  <c r="G6" i="4"/>
  <c r="D308" i="1"/>
  <c r="E308" i="1" s="1"/>
  <c r="E312" i="1"/>
  <c r="E330" i="1"/>
  <c r="H24" i="4"/>
  <c r="G24" i="4"/>
  <c r="H60" i="12"/>
  <c r="G60" i="12"/>
  <c r="H69" i="12"/>
  <c r="G69" i="12"/>
  <c r="H46" i="12"/>
  <c r="G46" i="12"/>
  <c r="H16" i="12"/>
  <c r="F5" i="12"/>
  <c r="G5" i="12" s="1"/>
  <c r="G16" i="12"/>
  <c r="H79" i="12"/>
  <c r="H20" i="13"/>
  <c r="H6" i="13"/>
  <c r="G6" i="13"/>
  <c r="D226" i="1"/>
  <c r="E226" i="1" s="1"/>
  <c r="D421" i="1"/>
  <c r="E421" i="1" s="1"/>
  <c r="F19" i="13"/>
  <c r="D259" i="1"/>
  <c r="E259" i="1" s="1"/>
  <c r="D195" i="1"/>
  <c r="E195" i="1" s="1"/>
  <c r="D364" i="1"/>
  <c r="E364" i="1" s="1"/>
  <c r="D426" i="1"/>
  <c r="E426" i="1" s="1"/>
  <c r="D239" i="1"/>
  <c r="D164" i="1"/>
  <c r="E164" i="1" s="1"/>
  <c r="E412" i="1"/>
  <c r="D8" i="1"/>
  <c r="D138" i="1"/>
  <c r="E138" i="1" s="1"/>
  <c r="D355" i="1"/>
  <c r="E355" i="1" s="1"/>
  <c r="D253" i="1"/>
  <c r="E253" i="1" s="1"/>
  <c r="D60" i="1"/>
  <c r="E60" i="1" s="1"/>
  <c r="D66" i="1"/>
  <c r="E66" i="1" s="1"/>
  <c r="D278" i="1"/>
  <c r="E278" i="1" s="1"/>
  <c r="D272" i="1"/>
  <c r="E272" i="1" s="1"/>
  <c r="D101" i="1"/>
  <c r="E101" i="1" s="1"/>
  <c r="D403" i="1"/>
  <c r="E403" i="1" s="1"/>
  <c r="D232" i="1"/>
  <c r="E232" i="1" s="1"/>
  <c r="D149" i="1"/>
  <c r="E149" i="1" s="1"/>
  <c r="D211" i="1"/>
  <c r="D245" i="1"/>
  <c r="E245" i="1" s="1"/>
  <c r="D283" i="1"/>
  <c r="E283" i="1" s="1"/>
  <c r="D171" i="1"/>
  <c r="E171" i="1" s="1"/>
  <c r="F78" i="12"/>
  <c r="F5" i="4"/>
  <c r="D72" i="1"/>
  <c r="E72" i="1" s="1"/>
  <c r="D201" i="1"/>
  <c r="E201" i="1" s="1"/>
  <c r="E211" i="1" l="1"/>
  <c r="D210" i="1"/>
  <c r="H5" i="4"/>
  <c r="G5" i="4"/>
  <c r="D225" i="1"/>
  <c r="E225" i="1" s="1"/>
  <c r="H5" i="12"/>
  <c r="H78" i="12"/>
  <c r="G78" i="12"/>
  <c r="H19" i="13"/>
  <c r="H5" i="13"/>
  <c r="G5" i="13"/>
  <c r="D316" i="1"/>
  <c r="E317" i="1"/>
  <c r="D154" i="1"/>
  <c r="E154" i="1" s="1"/>
  <c r="D7" i="1"/>
  <c r="E7" i="1" s="1"/>
  <c r="E8" i="1"/>
  <c r="D238" i="1"/>
  <c r="E238" i="1" s="1"/>
  <c r="E239" i="1"/>
  <c r="D185" i="1"/>
  <c r="E185" i="1" s="1"/>
  <c r="E186" i="1"/>
  <c r="E20" i="5"/>
  <c r="F4" i="13"/>
  <c r="E21" i="5"/>
  <c r="E8" i="5"/>
  <c r="D322" i="1"/>
  <c r="E322" i="1" s="1"/>
  <c r="D363" i="1"/>
  <c r="E363" i="1" s="1"/>
  <c r="D411" i="1"/>
  <c r="E411" i="1" s="1"/>
  <c r="D354" i="1"/>
  <c r="E354" i="1" s="1"/>
  <c r="D345" i="1"/>
  <c r="E345" i="1" s="1"/>
  <c r="D307" i="1"/>
  <c r="E307" i="1" s="1"/>
  <c r="E11" i="5"/>
  <c r="D328" i="1"/>
  <c r="E328" i="1" s="1"/>
  <c r="D244" i="1"/>
  <c r="E244" i="1" s="1"/>
  <c r="D402" i="1"/>
  <c r="E402" i="1" s="1"/>
  <c r="D271" i="1"/>
  <c r="E271" i="1" s="1"/>
  <c r="D252" i="1"/>
  <c r="E252" i="1" s="1"/>
  <c r="D420" i="1"/>
  <c r="E420" i="1" s="1"/>
  <c r="D137" i="1"/>
  <c r="E137" i="1" s="1"/>
  <c r="D71" i="1"/>
  <c r="E71" i="1" s="1"/>
  <c r="E12" i="5"/>
  <c r="D148" i="1"/>
  <c r="D231" i="1"/>
  <c r="E231" i="1" s="1"/>
  <c r="D170" i="1"/>
  <c r="E170" i="1" s="1"/>
  <c r="D277" i="1"/>
  <c r="E277" i="1" s="1"/>
  <c r="D59" i="1"/>
  <c r="E59" i="1" s="1"/>
  <c r="D301" i="1"/>
  <c r="E301" i="1" s="1"/>
  <c r="E210" i="1"/>
  <c r="D258" i="1"/>
  <c r="E258" i="1" s="1"/>
  <c r="E148" i="1" l="1"/>
  <c r="D146" i="1"/>
  <c r="E146" i="1" s="1"/>
  <c r="F20" i="5"/>
  <c r="G20" i="5"/>
  <c r="G21" i="5"/>
  <c r="G12" i="5"/>
  <c r="F12" i="5"/>
  <c r="G11" i="5"/>
  <c r="F11" i="5"/>
  <c r="F8" i="5"/>
  <c r="G8" i="5"/>
  <c r="E316" i="1"/>
  <c r="E10" i="5"/>
  <c r="D5" i="1"/>
  <c r="E5" i="1" s="1"/>
  <c r="D382" i="1"/>
  <c r="D381" i="1" s="1"/>
  <c r="E13" i="5"/>
  <c r="E382" i="1" l="1"/>
  <c r="G13" i="5"/>
  <c r="F13" i="5"/>
  <c r="G10" i="5"/>
  <c r="F10" i="5"/>
  <c r="E14" i="5"/>
  <c r="F14" i="5" s="1"/>
  <c r="E381" i="1" l="1"/>
  <c r="D299" i="1"/>
  <c r="G14" i="5"/>
  <c r="E23" i="5"/>
  <c r="E299" i="1" l="1"/>
  <c r="G23" i="5"/>
  <c r="F23" i="5"/>
  <c r="E24" i="5"/>
  <c r="G24" i="5" l="1"/>
  <c r="F24" i="5"/>
  <c r="E26" i="5"/>
  <c r="E462" i="1" l="1"/>
  <c r="D460" i="1"/>
  <c r="E460" i="1" s="1"/>
  <c r="D444" i="1" l="1"/>
  <c r="E444" i="1" l="1"/>
  <c r="D434" i="1"/>
  <c r="E434" i="1" l="1"/>
  <c r="D433" i="1"/>
  <c r="D432" i="1" l="1"/>
  <c r="E433" i="1"/>
  <c r="D4" i="1" l="1"/>
  <c r="E432" i="1"/>
  <c r="E4" i="1" l="1"/>
</calcChain>
</file>

<file path=xl/sharedStrings.xml><?xml version="1.0" encoding="utf-8"?>
<sst xmlns="http://schemas.openxmlformats.org/spreadsheetml/2006/main" count="754" uniqueCount="270">
  <si>
    <t>Subvencije trgovačkim društvima u javnom sektoru</t>
  </si>
  <si>
    <t>Ulaganja u računalne programe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</si>
  <si>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</si>
  <si>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</si>
  <si>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</si>
  <si>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</si>
  <si>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</si>
  <si>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</si>
  <si>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</si>
  <si>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</si>
  <si>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</si>
  <si>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</si>
  <si>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</si>
  <si>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</si>
  <si>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</si>
  <si>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</si>
  <si>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</si>
  <si>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</si>
  <si>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</si>
  <si>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</si>
  <si>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</si>
  <si>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</si>
  <si>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</si>
  <si>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</si>
  <si>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</si>
  <si>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Nematerijalna proizvedena imovina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</si>
  <si>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</si>
  <si>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</si>
  <si>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</si>
  <si>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</si>
  <si>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</si>
  <si>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</si>
  <si>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</si>
  <si>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</si>
  <si>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</si>
  <si>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</si>
  <si>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</si>
  <si>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</si>
  <si>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</si>
  <si>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</si>
  <si>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</si>
  <si>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</si>
  <si>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</si>
  <si>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</si>
  <si>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</si>
  <si>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</si>
  <si>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</si>
  <si>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</si>
  <si>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</si>
  <si>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</si>
  <si>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</si>
  <si>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</si>
  <si>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</si>
  <si>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</si>
  <si>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</si>
  <si>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</si>
  <si>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Ostali rashodi</t>
  </si>
  <si>
    <t>RASHODI ZA NABAVU NEFINANCIJSKE IMOVINE</t>
  </si>
  <si>
    <t>4262</t>
  </si>
  <si>
    <t>NETO FINANCIRANJE</t>
  </si>
  <si>
    <t>Ostali financijski rashodi</t>
  </si>
  <si>
    <t>Bankarske usluge i usluge platnog prometa</t>
  </si>
  <si>
    <t>A1000</t>
  </si>
  <si>
    <t xml:space="preserve">ADMINISTRACIJA I UPRAVLJANJE  </t>
  </si>
  <si>
    <t>K2000</t>
  </si>
  <si>
    <t>OPREMANJE</t>
  </si>
  <si>
    <t>K2001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</si>
  <si>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</si>
  <si>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</si>
  <si>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</si>
  <si>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</si>
  <si>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</si>
  <si>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</si>
  <si>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</si>
  <si>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</si>
  <si>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</si>
  <si>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Zatezne kamate</t>
  </si>
  <si>
    <t>A1003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</si>
  <si>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</si>
  <si>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</si>
  <si>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</si>
  <si>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</si>
  <si>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Građevinski objekti</t>
  </si>
  <si>
    <t>K2006</t>
  </si>
  <si>
    <t>K2009</t>
  </si>
  <si>
    <t>K2010</t>
  </si>
  <si>
    <t>K2012</t>
  </si>
  <si>
    <t>K2014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</si>
  <si>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</si>
  <si>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</si>
  <si>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</si>
  <si>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</si>
  <si>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</si>
  <si>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</si>
  <si>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</si>
  <si>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</si>
  <si>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</si>
  <si>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GOSPODARENJE OTPADOM-IZGRADNJA CENTARA ZA GOSPODARENJE OTPADOM</t>
  </si>
  <si>
    <t>OPORABA OTPADA I ISKORIŠTAVANJE VRIJEDNIH SVOJSTAVA OTPADA</t>
  </si>
  <si>
    <t>ZAŠTITA, OČUVANJE I POBOLJŠANJE KAKVOĆE ZRAKA, TLA, VODE I MORA</t>
  </si>
  <si>
    <t>ZAŠTITA I OČUVANJE BIOLOŠKE I KRAJOBRAZNE RAZNOLIKOSTI</t>
  </si>
  <si>
    <t>OSTALI PROJEKTI I PROGRAMI ZAŠTITE OKOLIŠA</t>
  </si>
  <si>
    <t>POTICANJE ODRŽIVE GRADNJE</t>
  </si>
  <si>
    <t>OSTALI PROJEKTI I PROGRAMI ENERGETSKE UČINKOVITOSTI</t>
  </si>
  <si>
    <t>Kapitalne donacije neprofitnim organizacijama</t>
  </si>
  <si>
    <t>Plaće (Bruto)</t>
  </si>
  <si>
    <t>Doprinosi za obvezno osiguranje u slučaju nezaposlenosti</t>
  </si>
  <si>
    <t>Ostale naknade troškova zaposlenima</t>
  </si>
  <si>
    <t>Službena, radna i zaštitna odjeća i obuća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</si>
  <si>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</si>
  <si>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</si>
  <si>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</si>
  <si>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</si>
  <si>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</si>
  <si>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Povrat zajmova danih tuzemnim trgovačkim društvima izvan javnog sektora</t>
  </si>
  <si>
    <t>Kapitalne pomoći kreditnim i ostalim financijskim institucijama te trgovačkim društvima u javnom sektoru</t>
  </si>
  <si>
    <t>Prihodi od upravnih i administrativnih pristojbi, pristojbi po posebnim propisima i naknada</t>
  </si>
  <si>
    <t>Upravne i administrativne pristojbe</t>
  </si>
  <si>
    <t>Ostale pristojbe i naknade</t>
  </si>
  <si>
    <t>Negativne tečajne razlike i razlike zbog primjene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</si>
  <si>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</si>
  <si>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</si>
  <si>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</si>
  <si>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Uređaji, strojevi i oprema za ostale namjene</t>
  </si>
  <si>
    <t>OMIŠKA DINARA-OČUVANJE KRAJOBRAZNE VRIJEDNOSTI</t>
  </si>
  <si>
    <t>GOSPODARENJE OTPADOM-IZGRADNJA ŽUPANIJSKOG CENTRA ZA GOSPODARENJE OTPADOM-KAŠTIJUN</t>
  </si>
  <si>
    <t>Ostali građevinski objekti</t>
  </si>
  <si>
    <t>MEĐUNARODNA SURADNJA</t>
  </si>
  <si>
    <t>POTICANJE EDUKATIVNIH I INFORMACIJSKIH AKTIVNOSTI U PODRUČJU ENERGETSKE UČINKOVITOSTI</t>
  </si>
  <si>
    <t>K2025</t>
  </si>
  <si>
    <t>K2030</t>
  </si>
  <si>
    <t>A1005</t>
  </si>
  <si>
    <t>A1006</t>
  </si>
  <si>
    <t>A1007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</si>
  <si>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</si>
  <si>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</si>
  <si>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</si>
  <si>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Tekuće pomoći unutar općeg proračuna</t>
  </si>
  <si>
    <t>SANACIJA LOKACIJE OPASNOG OTPADA LEMIĆ BRDO</t>
  </si>
  <si>
    <t>SANACIJA ODLAGALIŠTA OPASNOG OTPADA SOVJAK</t>
  </si>
  <si>
    <t>Kazne, upravne mjere i ostali prihodi</t>
  </si>
  <si>
    <t>Ostali prihodi</t>
  </si>
  <si>
    <t>K2035</t>
  </si>
  <si>
    <t>Naknade građanima i kućanstvima na temelju osiguranja i dr. naknade</t>
  </si>
  <si>
    <t>Ostale nakanade građanima i kućanstvima iz proračuna</t>
  </si>
  <si>
    <t>K2036</t>
  </si>
  <si>
    <t>PROGRAM OBNOVE JAVNIH ZGRADA - PROVEDBA</t>
  </si>
  <si>
    <t>K2040</t>
  </si>
  <si>
    <t>K2044</t>
  </si>
  <si>
    <t>DAROVNICA GEF - PROJEKT SMANJENJA ONEČIŠĆENJA JADRANSKOG MORA</t>
  </si>
  <si>
    <t>Pomoći od međunarodnih organizacija te institucija i tijela EU</t>
  </si>
  <si>
    <t>K2032</t>
  </si>
  <si>
    <t>SANACIJA ODLAGALIŠTA KOMUNALNOG OTPADA SUFINANCIRANA IZ EU</t>
  </si>
  <si>
    <t>K2033</t>
  </si>
  <si>
    <t>IZGRADNJA PRETOVARNIH STANICA</t>
  </si>
  <si>
    <t>-</t>
  </si>
  <si>
    <t>Ostali prihodi od financijske imovine</t>
  </si>
  <si>
    <t>DRŽAVNA MREŽA</t>
  </si>
  <si>
    <t>Pomoći iz inozemstva i od subjekata unutar općeg proračuna</t>
  </si>
  <si>
    <t>Pomoći proračunu iz drugih proračuna</t>
  </si>
  <si>
    <t>Tekuće pomoći proračunu iz drugih proračuna</t>
  </si>
  <si>
    <t>Članarine i norme</t>
  </si>
  <si>
    <t>Primljeni povrati glavnica danih zajmova i depozita</t>
  </si>
  <si>
    <t>Pomoći dane u  inozemstvo i unutar općeg proračuna</t>
  </si>
  <si>
    <t>Kapitalne pomoći od međunarodnih organizacija</t>
  </si>
  <si>
    <t>POTPORA PROVEDBI KLIMATSKO-ENERGETSKE POLITIKE</t>
  </si>
  <si>
    <t>PROVEDBA ENERGETSKIH PREGLEDA I SUSTAVNO GOSPODARENJE ENERGIJOM</t>
  </si>
  <si>
    <t>K2045</t>
  </si>
  <si>
    <t>POTICANJE OBRAZOVNIH, ISTRAŽIVAČKIH I RAZVOJNIH AKTIVNOSTI U PODRUČJU ZAŠTITE OKOLIŠA</t>
  </si>
  <si>
    <t>POTICANJE OBRAZOVNIH, ISTRAŽIVAČKIH I RAZVOJNIH AKTIVNOSTI U PODRUČJU ENERGETSKE UČINKOVITOSTI</t>
  </si>
  <si>
    <t>Plaće u naravi</t>
  </si>
  <si>
    <t>Troškovi sudskih postupaka</t>
  </si>
  <si>
    <t>Kapitalne pomoći proračunu iz drugih proračuna</t>
  </si>
  <si>
    <t>Rashodi za nabavu neproizvedene dugotrajne imovine</t>
  </si>
  <si>
    <t>Nematerijalna imovina</t>
  </si>
  <si>
    <t>Licence</t>
  </si>
  <si>
    <t>Naknade građanima i kućanstvima u naravi-neposredno ili putem ustanova izvan javnog sektora</t>
  </si>
  <si>
    <t>Naknade građanima i kućanstvima na temelju osiguranja</t>
  </si>
  <si>
    <t>Subvencije poljoprivrednicima i obrtnicima</t>
  </si>
  <si>
    <t>PRIHODI POSLOVANJA I PRIHODI OD PRODAJE NEFINANCIJSKE IMOVINE</t>
  </si>
  <si>
    <t>GOSPODARENJE S POSEBNIM KATEGORIJAMA OTPADA</t>
  </si>
  <si>
    <t>UKUPNI PRIHODI</t>
  </si>
  <si>
    <t>Doprinosi za obvezno zdravstveno osiguranje</t>
  </si>
  <si>
    <t>OPERATIVNI PROGRAM "KONKURENTNOST I KOHEZIJA 2014. - 2020." - TEHNIČKA POMOĆ</t>
  </si>
  <si>
    <t>A1001</t>
  </si>
  <si>
    <t>SANACIJA ODLAGALIŠTA OTPADA</t>
  </si>
  <si>
    <t>RASHODI  POSLOVANJA</t>
  </si>
  <si>
    <t>UKUPNI RASHODI</t>
  </si>
  <si>
    <t>RAZLIKA - VIŠAK / MANJAK</t>
  </si>
  <si>
    <t>PRIJENOS DEPOZITA IZ PRETHODNE GODINE</t>
  </si>
  <si>
    <t>PRIJENOS DEPOZITA U SLJEDEĆE RAZDOBLJE</t>
  </si>
  <si>
    <t>VIŠAK / MANJAK + NETO FINANCIRANJE</t>
  </si>
  <si>
    <t>A1004</t>
  </si>
  <si>
    <t>IZDACI ZA FINANC. IMOVINU I OTPLATE ZAJMOVA</t>
  </si>
  <si>
    <t>Prihodi od kamata na dane zajmove</t>
  </si>
  <si>
    <t>Prihodi od kamata na dane zajmove trgovačkim društvima i obrtnicima izvan javnog sektora</t>
  </si>
  <si>
    <t>Kapitalne pomoći kreditnim i ostalim financijskim institucijama te trgovačkim društvima izvan javnog sektora</t>
  </si>
  <si>
    <t>Premije osiguranja</t>
  </si>
  <si>
    <t>Primici (povrati) glavnice zajmova danih trgovačkim društvima u  javnom sektoru</t>
  </si>
  <si>
    <t>Povrat zajmova danih trgovačkim društvima u  javnom sektoru</t>
  </si>
  <si>
    <t>Otplata glavnice primljenih kredita i zajmova od kreditnih i ostalih financijskih institucija izvan javnog sektora</t>
  </si>
  <si>
    <t>Izdaci za otplatu glavnice primljenih kredita i zajmova</t>
  </si>
  <si>
    <t>Otplata glavnice primljenih kredita od tuzemnih kreditnih  institucija izvan javnog sektora</t>
  </si>
  <si>
    <t>MODERNIZACIJA DRŽAVNE MREŽE SUFINANCIRANA IZ EU</t>
  </si>
  <si>
    <t>OTPLATA PRIMLJENIH KREDITA I ZAJMOVA</t>
  </si>
  <si>
    <t>PROVEDBA AKTIVNOSTI ENERGETSKE UČINKOVITOSTI NA LOKALNOJ I REGIONALNOJ RAZINI RH</t>
  </si>
  <si>
    <t>K2052</t>
  </si>
  <si>
    <t>A1002</t>
  </si>
  <si>
    <t>Pomoći temeljem prijenosa EU sredstava</t>
  </si>
  <si>
    <t>Tekuće pomoći temeljem prijenosa EU sredstava</t>
  </si>
  <si>
    <t>Kapitalne pomoći temeljem prijenosa EU sredstava</t>
  </si>
  <si>
    <t>Subvencije trgovačkim društvima, zadrugama, poljoprivrednicima i obrtnicima izvan javnog sektora</t>
  </si>
  <si>
    <t>Subvencije trgovačkim društvima i zadrugama izvan javnog sektora</t>
  </si>
  <si>
    <t>Prihodi od pozitivnih tečajnih razlika i razlika zbog primjene valutne klauzule</t>
  </si>
  <si>
    <t>Prihodi od prodaje proizvoda i robe</t>
  </si>
  <si>
    <t>Pomoći dane u inozemstvo i unutar općg proračuna</t>
  </si>
  <si>
    <t>Primici (povrati) glavnice zajmova danih trgovačkim društvima i obrtnicima izvan javnog sektora</t>
  </si>
  <si>
    <t>Povrat zajmova danih drugim razinama vlasti</t>
  </si>
  <si>
    <t>Povrat zajmova danih općinskim proračunima</t>
  </si>
  <si>
    <t>Kapitalne pomoći</t>
  </si>
  <si>
    <t>Kapitalne pomoći kreditnim i ostalim financijskim institucijama te trgovačkim društvima i zadrugama izvan javnog sektora</t>
  </si>
  <si>
    <t>K2053</t>
  </si>
  <si>
    <t>POTPORA PRILAGODBI KLIMATSKIM PROMJENAMA</t>
  </si>
  <si>
    <t>Kamate za primljene kredite i zajmove</t>
  </si>
  <si>
    <t>Kamate za primljene kredite i zajmove od kreditnih i ostalih financijskih institucija izvan javnog sektora</t>
  </si>
  <si>
    <t>PROJEKTI S TREĆIM ZEMLJAMA</t>
  </si>
  <si>
    <t>K2056</t>
  </si>
  <si>
    <t xml:space="preserve">PROVEDBA PROGRAMA ENERGETSKE UČINKOVITOSTI U JAVNOM SEKTORU I INDUSTRIJI </t>
  </si>
  <si>
    <t xml:space="preserve">POTICANJE KORIŠTENJA OBNOVLJIVIH IZVORA ENERGIJE </t>
  </si>
  <si>
    <t>POTICANJE ENERGETSKE UČINKOVITOSTI U PROMETU</t>
  </si>
  <si>
    <t>Ostali nespomenuti financijski rashodi</t>
  </si>
  <si>
    <t>INTERREG EUROPE</t>
  </si>
  <si>
    <t>A1009</t>
  </si>
  <si>
    <t>K2057</t>
  </si>
  <si>
    <t>NABAVA SPREMNIKA SREDSTVIMA EU</t>
  </si>
  <si>
    <t>EGP FINANCIJSKI MEHANIZAM 2014.-2021.</t>
  </si>
  <si>
    <t>K2058</t>
  </si>
  <si>
    <t>INDEKS</t>
  </si>
  <si>
    <t>K2026</t>
  </si>
  <si>
    <t>GOSPODARENJE OTPADOM-IZGRADNJA ŽUPANIJSKOG CENTRA ZA GOSPODARENJE OTPADOM-MARIŠĆINA</t>
  </si>
  <si>
    <t>BROJČANA OZNAKA I NAZIV</t>
  </si>
  <si>
    <t>Tekuće pomoći od međunarodnih organizacija</t>
  </si>
  <si>
    <t>IZVORNI PLAN 2019.</t>
  </si>
  <si>
    <t>4223</t>
  </si>
  <si>
    <t>Oprema za održavanje i zaštitu</t>
  </si>
  <si>
    <t>Umjetnička djela (izložena u galerijama, muzejima i slično)</t>
  </si>
  <si>
    <t>Knjige, umjetnička djela i ostale izložbene vrijednosti</t>
  </si>
  <si>
    <t>Istrumenti, uređaji i strojevi</t>
  </si>
  <si>
    <t>K2054</t>
  </si>
  <si>
    <t>POTICANJE ODRŽIVE GRADNJE IZ EU</t>
  </si>
  <si>
    <t>Prihodi od prodaje proizvedene dugotrajne imovine</t>
  </si>
  <si>
    <t>Prihodi od prodaje postrojenja i opreme</t>
  </si>
  <si>
    <t>IZVRŠENJE 
2019.</t>
  </si>
  <si>
    <t>IZVRŠENJE 
2018.</t>
  </si>
  <si>
    <t>Prihodi od prodaje prijevoznih sredstava</t>
  </si>
  <si>
    <t>Prijevozna sredstava u cestovnom prometu</t>
  </si>
  <si>
    <t>Povrati zajmova danih tuzemnim obrtnicima</t>
  </si>
  <si>
    <t>Primici od povrata depozita i jamčevnih pologa</t>
  </si>
  <si>
    <t>Primici od povrata depozita od kreditnih i ostalih fin. instit. - tuzemni</t>
  </si>
  <si>
    <t xml:space="preserve">Primici od prodaje dionica i udjela u glavnici </t>
  </si>
  <si>
    <t>Primici od prodaje dionica i udjela u glavnici trgo. društava izvan javnog sektora</t>
  </si>
  <si>
    <t>Dionice i udjeli u glavnici tuzemnih trgovačkih društava izvan javnog sektora</t>
  </si>
  <si>
    <t>Prijevozna sredstva</t>
  </si>
  <si>
    <t>Prijevozna sredstva u cestovnom prijevozu</t>
  </si>
  <si>
    <t>Usluge tekućeg i investicijskog održavanja</t>
  </si>
  <si>
    <t xml:space="preserve">IZVRŠENJE FINANCIJSKOG PLANA FONDA ZA ZAŠTITU OKOLIŠA I ENERGETSKU UČINKOVITOST ZA 2019. GODINU                                              </t>
  </si>
  <si>
    <t>5=4/2*100</t>
  </si>
  <si>
    <t>6=4/3*100</t>
  </si>
  <si>
    <t>4=3/2*100</t>
  </si>
  <si>
    <t>PRIHODI OD PRODAJE NEFINANCIJSKE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</si>
</sst>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59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.85"/>
      <name val="Times New Roman"/>
      <family val="1"/>
    </font>
    <font>
      <b/>
      <sz val="10"/>
      <name val="Times New Roman"/>
      <family val="1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9.85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  <charset val="238"/>
    </font>
    <font>
      <b/>
      <i/>
      <sz val="9.85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  <charset val="238"/>
    </font>
    <font>
      <b/>
      <sz val="9.8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.8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.85"/>
      <color theme="1"/>
      <name val="Times New Roman"/>
      <family val="1"/>
    </font>
    <font>
      <i/>
      <sz val="9.85"/>
      <color theme="1"/>
      <name val="Times New Roman"/>
      <family val="1"/>
      <charset val="238"/>
    </font>
    <font>
      <sz val="10"/>
      <color theme="1"/>
      <name val="Times New Roman"/>
      <family val="1"/>
    </font>
    <font>
      <b/>
      <sz val="10"/>
      <color theme="1"/>
      <name val="MS Sans Serif"/>
      <family val="2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.85"/>
      <color theme="1"/>
      <name val="Times New Roman"/>
      <family val="1"/>
    </font>
    <font>
      <i/>
      <sz val="9.85"/>
      <color theme="1"/>
      <name val="Times New Roman"/>
      <family val="1"/>
    </font>
    <font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</font>
    <font>
      <sz val="10"/>
      <color theme="0"/>
      <name val="Times New Roman"/>
      <family val="1"/>
      <charset val="238"/>
    </font>
    <font>
      <sz val="10"/>
      <color theme="0"/>
      <name val="Times New Roman"/>
      <family val="1"/>
    </font>
    <font>
      <sz val="9.85"/>
      <color theme="0"/>
      <name val="Times New Roman"/>
      <family val="1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0" fillId="0" borderId="0"/>
    <xf numFmtId="0" fontId="33" fillId="0" borderId="0"/>
  </cellStyleXfs>
  <cellXfs count="271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1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quotePrefix="1" applyNumberFormat="1" applyFont="1" applyFill="1" applyBorder="1" applyAlignment="1" applyProtection="1">
      <alignment horizontal="left" wrapText="1"/>
    </xf>
    <xf numFmtId="0" fontId="5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quotePrefix="1" applyFont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12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wrapText="1"/>
    </xf>
    <xf numFmtId="0" fontId="1" fillId="0" borderId="0" xfId="0" quotePrefix="1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22" fillId="2" borderId="0" xfId="0" applyNumberFormat="1" applyFont="1" applyFill="1" applyBorder="1" applyAlignment="1" applyProtection="1"/>
    <xf numFmtId="3" fontId="2" fillId="0" borderId="3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3" fontId="24" fillId="0" borderId="0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4" fontId="36" fillId="0" borderId="0" xfId="0" applyNumberFormat="1" applyFont="1" applyFill="1" applyBorder="1" applyAlignment="1" applyProtection="1">
      <alignment horizontal="right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3" fontId="38" fillId="0" borderId="0" xfId="0" applyNumberFormat="1" applyFont="1" applyFill="1" applyBorder="1" applyAlignment="1" applyProtection="1"/>
    <xf numFmtId="4" fontId="38" fillId="0" borderId="0" xfId="0" applyNumberFormat="1" applyFont="1" applyFill="1" applyBorder="1" applyAlignment="1" applyProtection="1">
      <alignment horizontal="right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vertical="center"/>
    </xf>
    <xf numFmtId="3" fontId="34" fillId="0" borderId="0" xfId="0" applyNumberFormat="1" applyFont="1" applyFill="1" applyBorder="1" applyAlignment="1" applyProtection="1">
      <alignment vertical="center"/>
    </xf>
    <xf numFmtId="3" fontId="41" fillId="0" borderId="0" xfId="0" applyNumberFormat="1" applyFont="1" applyFill="1" applyBorder="1" applyAlignment="1" applyProtection="1"/>
    <xf numFmtId="0" fontId="37" fillId="0" borderId="0" xfId="0" applyFont="1" applyFill="1" applyAlignment="1">
      <alignment horizontal="left" vertical="center"/>
    </xf>
    <xf numFmtId="0" fontId="36" fillId="0" borderId="0" xfId="0" applyNumberFormat="1" applyFont="1" applyFill="1" applyBorder="1" applyAlignment="1" applyProtection="1">
      <alignment vertical="center" wrapText="1"/>
    </xf>
    <xf numFmtId="3" fontId="42" fillId="0" borderId="0" xfId="0" applyNumberFormat="1" applyFont="1" applyFill="1" applyBorder="1" applyAlignment="1" applyProtection="1">
      <alignment vertical="center"/>
    </xf>
    <xf numFmtId="4" fontId="34" fillId="0" borderId="0" xfId="0" applyNumberFormat="1" applyFont="1" applyFill="1" applyBorder="1" applyAlignment="1" applyProtection="1">
      <alignment vertical="center"/>
    </xf>
    <xf numFmtId="0" fontId="41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 applyProtection="1">
      <alignment vertical="center"/>
    </xf>
    <xf numFmtId="0" fontId="37" fillId="0" borderId="0" xfId="0" quotePrefix="1" applyFont="1" applyFill="1" applyBorder="1" applyAlignment="1">
      <alignment horizontal="left" vertical="center"/>
    </xf>
    <xf numFmtId="0" fontId="35" fillId="0" borderId="0" xfId="0" quotePrefix="1" applyFont="1" applyFill="1" applyBorder="1" applyAlignment="1">
      <alignment horizontal="left" vertical="center"/>
    </xf>
    <xf numFmtId="0" fontId="38" fillId="0" borderId="0" xfId="0" quotePrefix="1" applyNumberFormat="1" applyFont="1" applyFill="1" applyBorder="1" applyAlignment="1" applyProtection="1">
      <alignment horizontal="left" vertical="center"/>
    </xf>
    <xf numFmtId="3" fontId="41" fillId="0" borderId="0" xfId="0" quotePrefix="1" applyNumberFormat="1" applyFont="1" applyFill="1" applyBorder="1" applyAlignment="1" applyProtection="1">
      <alignment horizontal="left"/>
    </xf>
    <xf numFmtId="4" fontId="38" fillId="0" borderId="0" xfId="0" applyNumberFormat="1" applyFont="1" applyFill="1" applyBorder="1" applyAlignment="1" applyProtection="1"/>
    <xf numFmtId="3" fontId="36" fillId="0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vertical="center"/>
    </xf>
    <xf numFmtId="0" fontId="45" fillId="0" borderId="0" xfId="0" applyFont="1" applyFill="1" applyAlignment="1"/>
    <xf numFmtId="0" fontId="39" fillId="0" borderId="0" xfId="0" applyFont="1" applyFill="1" applyAlignment="1"/>
    <xf numFmtId="0" fontId="46" fillId="0" borderId="0" xfId="0" applyFont="1" applyFill="1" applyAlignment="1"/>
    <xf numFmtId="0" fontId="39" fillId="0" borderId="0" xfId="0" quotePrefix="1" applyFont="1" applyFill="1" applyAlignment="1">
      <alignment horizontal="left"/>
    </xf>
    <xf numFmtId="0" fontId="35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quotePrefix="1" applyFont="1" applyFill="1" applyAlignment="1">
      <alignment horizontal="left" vertical="center"/>
    </xf>
    <xf numFmtId="0" fontId="35" fillId="0" borderId="0" xfId="0" quotePrefix="1" applyFont="1" applyFill="1" applyAlignment="1">
      <alignment horizontal="left" vertical="center"/>
    </xf>
    <xf numFmtId="0" fontId="45" fillId="0" borderId="0" xfId="0" quotePrefix="1" applyFont="1" applyFill="1" applyAlignment="1">
      <alignment horizontal="left"/>
    </xf>
    <xf numFmtId="0" fontId="35" fillId="0" borderId="4" xfId="0" applyFont="1" applyFill="1" applyBorder="1" applyAlignment="1">
      <alignment vertical="center"/>
    </xf>
    <xf numFmtId="0" fontId="35" fillId="0" borderId="4" xfId="0" quotePrefix="1" applyFont="1" applyFill="1" applyBorder="1" applyAlignment="1">
      <alignment horizontal="left" vertical="center"/>
    </xf>
    <xf numFmtId="0" fontId="46" fillId="0" borderId="0" xfId="0" quotePrefix="1" applyFont="1" applyFill="1" applyAlignment="1">
      <alignment horizontal="left"/>
    </xf>
    <xf numFmtId="0" fontId="47" fillId="0" borderId="0" xfId="0" quotePrefix="1" applyNumberFormat="1" applyFont="1" applyFill="1" applyBorder="1" applyAlignment="1" applyProtection="1">
      <alignment horizontal="left" vertical="center"/>
    </xf>
    <xf numFmtId="3" fontId="48" fillId="0" borderId="0" xfId="0" applyNumberFormat="1" applyFont="1" applyFill="1" applyBorder="1" applyAlignment="1" applyProtection="1"/>
    <xf numFmtId="0" fontId="41" fillId="0" borderId="0" xfId="0" quotePrefix="1" applyNumberFormat="1" applyFont="1" applyFill="1" applyBorder="1" applyAlignment="1" applyProtection="1">
      <alignment horizontal="left"/>
    </xf>
    <xf numFmtId="0" fontId="37" fillId="0" borderId="0" xfId="0" quotePrefix="1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3" fontId="12" fillId="0" borderId="0" xfId="0" applyNumberFormat="1" applyFont="1" applyFill="1" applyBorder="1" applyAlignment="1" applyProtection="1"/>
    <xf numFmtId="3" fontId="38" fillId="0" borderId="0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>
      <alignment vertical="center"/>
    </xf>
    <xf numFmtId="4" fontId="36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</xf>
    <xf numFmtId="2" fontId="36" fillId="0" borderId="0" xfId="0" applyNumberFormat="1" applyFont="1" applyFill="1" applyBorder="1" applyAlignment="1" applyProtection="1">
      <alignment horizontal="right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/>
    <xf numFmtId="4" fontId="14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0" fontId="28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 applyProtection="1"/>
    <xf numFmtId="0" fontId="10" fillId="0" borderId="0" xfId="0" quotePrefix="1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3" fontId="18" fillId="0" borderId="3" xfId="0" applyNumberFormat="1" applyFont="1" applyFill="1" applyBorder="1" applyAlignment="1" applyProtection="1">
      <alignment horizontal="right" vertical="center"/>
    </xf>
    <xf numFmtId="4" fontId="18" fillId="0" borderId="3" xfId="0" applyNumberFormat="1" applyFont="1" applyFill="1" applyBorder="1" applyAlignment="1" applyProtection="1">
      <alignment horizontal="right" vertical="center"/>
    </xf>
    <xf numFmtId="3" fontId="18" fillId="0" borderId="3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1" xfId="0" quotePrefix="1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4" fontId="15" fillId="0" borderId="0" xfId="0" applyNumberFormat="1" applyFont="1" applyFill="1" applyBorder="1" applyAlignment="1" applyProtection="1">
      <alignment vertical="center" wrapText="1"/>
    </xf>
    <xf numFmtId="3" fontId="15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4" fontId="14" fillId="0" borderId="0" xfId="0" applyNumberFormat="1" applyFont="1" applyFill="1" applyBorder="1" applyAlignment="1" applyProtection="1">
      <alignment vertical="center" wrapText="1"/>
    </xf>
    <xf numFmtId="3" fontId="49" fillId="0" borderId="0" xfId="0" applyNumberFormat="1" applyFont="1" applyFill="1" applyBorder="1" applyAlignment="1" applyProtection="1">
      <alignment vertical="center" wrapText="1"/>
    </xf>
    <xf numFmtId="3" fontId="14" fillId="0" borderId="0" xfId="0" applyNumberFormat="1" applyFont="1" applyFill="1" applyBorder="1" applyAlignment="1" applyProtection="1">
      <alignment vertical="center" wrapText="1"/>
    </xf>
    <xf numFmtId="4" fontId="49" fillId="0" borderId="0" xfId="0" applyNumberFormat="1" applyFont="1" applyFill="1" applyBorder="1" applyAlignment="1" applyProtection="1">
      <alignment horizontal="right" vertical="center" wrapText="1"/>
    </xf>
    <xf numFmtId="4" fontId="14" fillId="0" borderId="0" xfId="0" applyNumberFormat="1" applyFont="1" applyFill="1" applyBorder="1" applyAlignment="1" applyProtection="1">
      <alignment horizontal="right" vertical="center" wrapText="1"/>
    </xf>
    <xf numFmtId="4" fontId="15" fillId="0" borderId="0" xfId="0" applyNumberFormat="1" applyFont="1" applyFill="1" applyBorder="1" applyAlignment="1" applyProtection="1">
      <alignment horizontal="right" vertical="center" wrapText="1"/>
    </xf>
    <xf numFmtId="4" fontId="24" fillId="0" borderId="0" xfId="0" applyNumberFormat="1" applyFont="1" applyFill="1" applyBorder="1" applyAlignment="1" applyProtection="1">
      <alignment vertical="center" wrapText="1"/>
    </xf>
    <xf numFmtId="3" fontId="24" fillId="0" borderId="0" xfId="0" applyNumberFormat="1" applyFont="1" applyFill="1" applyBorder="1" applyAlignment="1" applyProtection="1">
      <alignment vertical="center" wrapText="1"/>
    </xf>
    <xf numFmtId="4" fontId="23" fillId="0" borderId="0" xfId="0" applyNumberFormat="1" applyFont="1" applyFill="1" applyBorder="1" applyAlignment="1" applyProtection="1">
      <alignment vertical="center" wrapText="1"/>
    </xf>
    <xf numFmtId="3" fontId="2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3" fontId="14" fillId="0" borderId="0" xfId="0" applyNumberFormat="1" applyFont="1" applyFill="1" applyBorder="1" applyAlignment="1" applyProtection="1">
      <alignment horizontal="left" vertical="center"/>
    </xf>
    <xf numFmtId="3" fontId="14" fillId="0" borderId="0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3" fontId="49" fillId="0" borderId="0" xfId="0" applyNumberFormat="1" applyFont="1" applyFill="1" applyBorder="1" applyAlignment="1" applyProtection="1">
      <alignment vertical="center"/>
    </xf>
    <xf numFmtId="3" fontId="24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2" fontId="15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9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49" fillId="0" borderId="0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Fill="1" applyBorder="1" applyAlignment="1" applyProtection="1">
      <alignment vertical="center"/>
    </xf>
    <xf numFmtId="3" fontId="15" fillId="0" borderId="0" xfId="0" applyNumberFormat="1" applyFont="1" applyFill="1" applyBorder="1" applyAlignment="1" applyProtection="1">
      <alignment vertical="center"/>
    </xf>
    <xf numFmtId="4" fontId="49" fillId="0" borderId="0" xfId="0" applyNumberFormat="1" applyFont="1" applyFill="1" applyBorder="1" applyAlignment="1" applyProtection="1">
      <alignment vertical="center"/>
    </xf>
    <xf numFmtId="0" fontId="54" fillId="0" borderId="0" xfId="0" applyNumberFormat="1" applyFont="1" applyFill="1" applyBorder="1" applyAlignment="1" applyProtection="1"/>
    <xf numFmtId="3" fontId="2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 applyProtection="1">
      <alignment horizontal="center" vertical="center"/>
    </xf>
    <xf numFmtId="3" fontId="52" fillId="0" borderId="1" xfId="0" applyNumberFormat="1" applyFont="1" applyFill="1" applyBorder="1" applyAlignment="1">
      <alignment horizontal="center" vertical="center" wrapText="1"/>
    </xf>
    <xf numFmtId="4" fontId="5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26" fillId="0" borderId="0" xfId="0" applyNumberFormat="1" applyFont="1" applyFill="1" applyBorder="1" applyAlignment="1" applyProtection="1">
      <alignment vertical="center"/>
    </xf>
    <xf numFmtId="3" fontId="26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8" fillId="0" borderId="0" xfId="0" applyFont="1" applyBorder="1" applyAlignment="1">
      <alignment horizontal="left" vertical="center"/>
    </xf>
    <xf numFmtId="3" fontId="50" fillId="0" borderId="0" xfId="0" applyNumberFormat="1" applyFont="1" applyFill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4" fontId="49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 applyProtection="1">
      <alignment vertical="center"/>
    </xf>
    <xf numFmtId="4" fontId="23" fillId="0" borderId="0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4" fillId="0" borderId="0" xfId="0" quotePrefix="1" applyNumberFormat="1" applyFont="1" applyFill="1" applyBorder="1" applyAlignment="1" applyProtection="1">
      <alignment horizontal="left" vertical="center"/>
    </xf>
    <xf numFmtId="3" fontId="24" fillId="0" borderId="0" xfId="0" quotePrefix="1" applyNumberFormat="1" applyFont="1" applyFill="1" applyBorder="1" applyAlignment="1" applyProtection="1">
      <alignment horizontal="left" vertical="center"/>
    </xf>
    <xf numFmtId="4" fontId="15" fillId="0" borderId="0" xfId="0" applyNumberFormat="1" applyFont="1" applyFill="1" applyBorder="1" applyAlignment="1" applyProtection="1">
      <alignment horizontal="right" vertical="center"/>
    </xf>
    <xf numFmtId="4" fontId="50" fillId="0" borderId="0" xfId="0" applyNumberFormat="1" applyFont="1" applyFill="1" applyBorder="1" applyAlignment="1" applyProtection="1">
      <alignment vertical="center"/>
    </xf>
    <xf numFmtId="3" fontId="2" fillId="0" borderId="0" xfId="0" quotePrefix="1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3" fontId="56" fillId="0" borderId="1" xfId="0" applyNumberFormat="1" applyFont="1" applyFill="1" applyBorder="1" applyAlignment="1">
      <alignment horizontal="center" vertical="center" wrapText="1"/>
    </xf>
    <xf numFmtId="4" fontId="57" fillId="0" borderId="1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 applyProtection="1">
      <alignment vertical="center"/>
    </xf>
    <xf numFmtId="0" fontId="44" fillId="0" borderId="0" xfId="0" quotePrefix="1" applyNumberFormat="1" applyFont="1" applyFill="1" applyBorder="1" applyAlignment="1" applyProtection="1">
      <alignment horizontal="left" vertical="center"/>
    </xf>
    <xf numFmtId="0" fontId="44" fillId="0" borderId="0" xfId="0" applyNumberFormat="1" applyFont="1" applyFill="1" applyBorder="1" applyAlignment="1" applyProtection="1">
      <alignment vertical="center" wrapText="1"/>
    </xf>
    <xf numFmtId="0" fontId="36" fillId="0" borderId="0" xfId="0" applyNumberFormat="1" applyFont="1" applyFill="1" applyBorder="1" applyAlignment="1" applyProtection="1">
      <alignment horizontal="left" vertical="center" wrapText="1"/>
    </xf>
    <xf numFmtId="0" fontId="41" fillId="0" borderId="0" xfId="0" applyNumberFormat="1" applyFont="1" applyFill="1" applyBorder="1" applyAlignment="1" applyProtection="1">
      <alignment vertical="center"/>
    </xf>
    <xf numFmtId="3" fontId="38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>
      <alignment vertical="center" wrapText="1"/>
    </xf>
    <xf numFmtId="0" fontId="36" fillId="0" borderId="0" xfId="0" quotePrefix="1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vertical="center" wrapText="1"/>
    </xf>
    <xf numFmtId="0" fontId="39" fillId="0" borderId="0" xfId="0" applyFont="1" applyFill="1" applyBorder="1" applyAlignment="1">
      <alignment horizontal="left" vertical="center" wrapText="1"/>
    </xf>
    <xf numFmtId="3" fontId="41" fillId="0" borderId="0" xfId="0" applyNumberFormat="1" applyFont="1" applyFill="1" applyBorder="1" applyAlignment="1" applyProtection="1">
      <alignment vertical="center"/>
    </xf>
    <xf numFmtId="4" fontId="41" fillId="0" borderId="0" xfId="0" applyNumberFormat="1" applyFont="1" applyFill="1" applyBorder="1" applyAlignment="1" applyProtection="1">
      <alignment horizontal="right" vertical="center"/>
    </xf>
    <xf numFmtId="4" fontId="36" fillId="0" borderId="0" xfId="0" applyNumberFormat="1" applyFont="1" applyFill="1" applyBorder="1" applyAlignment="1" applyProtection="1">
      <alignment vertical="center"/>
    </xf>
    <xf numFmtId="4" fontId="34" fillId="0" borderId="0" xfId="0" applyNumberFormat="1" applyFont="1" applyFill="1" applyBorder="1" applyAlignment="1" applyProtection="1">
      <alignment horizontal="right" vertical="center"/>
    </xf>
    <xf numFmtId="4" fontId="42" fillId="0" borderId="0" xfId="0" applyNumberFormat="1" applyFont="1" applyFill="1" applyBorder="1" applyAlignment="1" applyProtection="1">
      <alignment horizontal="right" vertical="center"/>
    </xf>
    <xf numFmtId="3" fontId="51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vertical="center"/>
    </xf>
    <xf numFmtId="0" fontId="35" fillId="0" borderId="0" xfId="0" quotePrefix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 wrapText="1"/>
    </xf>
    <xf numFmtId="3" fontId="36" fillId="0" borderId="0" xfId="0" applyNumberFormat="1" applyFont="1" applyFill="1" applyBorder="1" applyAlignment="1" applyProtection="1">
      <alignment horizontal="right" vertical="center"/>
    </xf>
    <xf numFmtId="3" fontId="49" fillId="0" borderId="0" xfId="0" applyNumberFormat="1" applyFont="1" applyFill="1" applyBorder="1" applyAlignment="1" applyProtection="1">
      <alignment horizontal="right" vertical="center"/>
    </xf>
    <xf numFmtId="3" fontId="38" fillId="0" borderId="0" xfId="0" applyNumberFormat="1" applyFont="1" applyFill="1" applyBorder="1" applyAlignment="1" applyProtection="1">
      <alignment horizontal="right" vertical="center"/>
    </xf>
    <xf numFmtId="4" fontId="50" fillId="0" borderId="0" xfId="0" applyNumberFormat="1" applyFont="1" applyFill="1" applyBorder="1" applyAlignment="1" applyProtection="1">
      <alignment horizontal="right" vertical="center"/>
    </xf>
    <xf numFmtId="0" fontId="16" fillId="0" borderId="0" xfId="0" quotePrefix="1" applyFont="1" applyBorder="1" applyAlignment="1">
      <alignment horizontal="left" vertical="center"/>
    </xf>
    <xf numFmtId="0" fontId="35" fillId="0" borderId="0" xfId="0" applyFont="1" applyFill="1" applyBorder="1" applyAlignment="1">
      <alignment vertical="center" wrapText="1"/>
    </xf>
    <xf numFmtId="3" fontId="38" fillId="0" borderId="0" xfId="0" quotePrefix="1" applyNumberFormat="1" applyFont="1" applyFill="1" applyBorder="1" applyAlignment="1" applyProtection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3" fontId="41" fillId="0" borderId="0" xfId="0" quotePrefix="1" applyNumberFormat="1" applyFont="1" applyFill="1" applyBorder="1" applyAlignment="1" applyProtection="1">
      <alignment horizontal="left" vertical="center" wrapText="1"/>
    </xf>
    <xf numFmtId="0" fontId="37" fillId="0" borderId="0" xfId="0" quotePrefix="1" applyFont="1" applyFill="1" applyBorder="1" applyAlignment="1">
      <alignment horizontal="left" vertical="center" wrapText="1"/>
    </xf>
    <xf numFmtId="3" fontId="36" fillId="0" borderId="0" xfId="0" quotePrefix="1" applyNumberFormat="1" applyFont="1" applyFill="1" applyBorder="1" applyAlignment="1" applyProtection="1">
      <alignment horizontal="left" vertical="center" wrapText="1"/>
    </xf>
    <xf numFmtId="0" fontId="39" fillId="0" borderId="0" xfId="0" quotePrefix="1" applyFont="1" applyFill="1" applyBorder="1" applyAlignment="1">
      <alignment horizontal="left" vertical="center" wrapText="1"/>
    </xf>
    <xf numFmtId="0" fontId="45" fillId="0" borderId="0" xfId="0" quotePrefix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 applyProtection="1">
      <alignment vertical="center" wrapText="1"/>
    </xf>
    <xf numFmtId="0" fontId="34" fillId="0" borderId="0" xfId="0" applyNumberFormat="1" applyFont="1" applyFill="1" applyBorder="1" applyAlignment="1" applyProtection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3" fontId="24" fillId="0" borderId="0" xfId="0" quotePrefix="1" applyNumberFormat="1" applyFont="1" applyFill="1" applyBorder="1" applyAlignment="1" applyProtection="1">
      <alignment horizontal="left" vertical="center" wrapText="1"/>
    </xf>
    <xf numFmtId="0" fontId="10" fillId="0" borderId="0" xfId="0" quotePrefix="1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52" fillId="0" borderId="2" xfId="0" applyNumberFormat="1" applyFont="1" applyFill="1" applyBorder="1" applyAlignment="1" applyProtection="1">
      <alignment horizontal="center" vertical="center"/>
    </xf>
    <xf numFmtId="0" fontId="5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10" fillId="0" borderId="5" xfId="0" quotePrefix="1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43" fillId="0" borderId="5" xfId="0" applyNumberFormat="1" applyFont="1" applyFill="1" applyBorder="1" applyAlignment="1" applyProtection="1">
      <alignment horizontal="center" vertical="center"/>
    </xf>
    <xf numFmtId="0" fontId="55" fillId="0" borderId="1" xfId="0" applyNumberFormat="1" applyFont="1" applyFill="1" applyBorder="1" applyAlignment="1" applyProtection="1">
      <alignment horizontal="center" vertical="center"/>
    </xf>
  </cellXfs>
  <cellStyles count="3">
    <cellStyle name="Normalno" xfId="0" builtinId="0"/>
    <cellStyle name="Obično 3" xfId="1"/>
    <cellStyle name="Obično 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1"/>
  <sheetViews>
    <sheetView tabSelected="1" zoomScaleNormal="100" workbookViewId="0">
      <selection sqref="A1:G2"/>
    </sheetView>
  </sheetViews>
  <sheetFormatPr defaultColWidth="11.42578125" defaultRowHeight="12.75" x14ac:dyDescent="0.2"/>
  <cols>
    <col min="1" max="1" width="3.140625" style="1" customWidth="1"/>
    <col min="2" max="2" width="45.28515625" style="1" customWidth="1"/>
    <col min="3" max="3" width="14.28515625" bestFit="1" customWidth="1"/>
    <col min="4" max="4" width="15" bestFit="1" customWidth="1"/>
    <col min="5" max="5" width="14.28515625" bestFit="1" customWidth="1"/>
    <col min="6" max="7" width="9.5703125" bestFit="1" customWidth="1"/>
    <col min="9" max="9" width="14" bestFit="1" customWidth="1"/>
  </cols>
  <sheetData>
    <row r="1" spans="1:19" ht="27.75" customHeight="1" x14ac:dyDescent="0.2">
      <c r="A1" s="260" t="s">
        <v>265</v>
      </c>
      <c r="B1" s="260"/>
      <c r="C1" s="260"/>
      <c r="D1" s="260"/>
      <c r="E1" s="260"/>
      <c r="F1" s="260"/>
      <c r="G1" s="260"/>
    </row>
    <row r="2" spans="1:19" ht="20.25" customHeight="1" x14ac:dyDescent="0.2">
      <c r="A2" s="260"/>
      <c r="B2" s="260"/>
      <c r="C2" s="260"/>
      <c r="D2" s="260"/>
      <c r="E2" s="260"/>
      <c r="F2" s="260"/>
      <c r="G2" s="260"/>
    </row>
    <row r="3" spans="1:19" s="15" customFormat="1" ht="21" customHeight="1" x14ac:dyDescent="0.25">
      <c r="A3" s="261" t="s">
        <v>68</v>
      </c>
      <c r="B3" s="261"/>
      <c r="C3" s="261"/>
      <c r="D3" s="261"/>
      <c r="E3" s="261"/>
      <c r="F3" s="261"/>
      <c r="G3" s="261"/>
    </row>
    <row r="4" spans="1:19" s="1" customFormat="1" ht="18.75" customHeight="1" x14ac:dyDescent="0.2">
      <c r="A4" s="261" t="s">
        <v>3</v>
      </c>
      <c r="B4" s="261"/>
      <c r="C4" s="261"/>
      <c r="D4" s="261"/>
      <c r="E4" s="261"/>
      <c r="F4" s="261"/>
      <c r="G4" s="261"/>
    </row>
    <row r="5" spans="1:19" s="1" customFormat="1" ht="12.75" customHeight="1" x14ac:dyDescent="0.35">
      <c r="A5" s="14"/>
      <c r="B5" s="13"/>
      <c r="C5" s="13"/>
    </row>
    <row r="6" spans="1:19" s="1" customFormat="1" ht="27.75" customHeight="1" x14ac:dyDescent="0.2">
      <c r="A6" s="258" t="s">
        <v>240</v>
      </c>
      <c r="B6" s="259"/>
      <c r="C6" s="27" t="s">
        <v>253</v>
      </c>
      <c r="D6" s="27" t="s">
        <v>242</v>
      </c>
      <c r="E6" s="27" t="s">
        <v>252</v>
      </c>
      <c r="F6" s="28" t="s">
        <v>237</v>
      </c>
      <c r="G6" s="28" t="s">
        <v>237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x14ac:dyDescent="0.2">
      <c r="A7" s="258">
        <v>1</v>
      </c>
      <c r="B7" s="259"/>
      <c r="C7" s="27">
        <v>2</v>
      </c>
      <c r="D7" s="27">
        <v>3</v>
      </c>
      <c r="E7" s="27">
        <v>4</v>
      </c>
      <c r="F7" s="28" t="s">
        <v>266</v>
      </c>
      <c r="G7" s="28" t="s">
        <v>267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2.5" customHeight="1" x14ac:dyDescent="0.2">
      <c r="A8" s="103">
        <v>6</v>
      </c>
      <c r="B8" s="105" t="s">
        <v>28</v>
      </c>
      <c r="C8" s="93">
        <f>prihodi!D5</f>
        <v>1795969661.5900002</v>
      </c>
      <c r="D8" s="93">
        <f>prihodi!E5</f>
        <v>1806996925</v>
      </c>
      <c r="E8" s="93">
        <f>prihodi!F5</f>
        <v>1867128606.48</v>
      </c>
      <c r="F8" s="94">
        <f t="shared" ref="F8:F14" si="0">E8/C8*100</f>
        <v>103.96214626626832</v>
      </c>
      <c r="G8" s="94">
        <f>E8/D8*100</f>
        <v>103.32771354771397</v>
      </c>
    </row>
    <row r="9" spans="1:19" s="1" customFormat="1" ht="31.5" customHeight="1" x14ac:dyDescent="0.2">
      <c r="A9" s="103">
        <v>7</v>
      </c>
      <c r="B9" s="104" t="s">
        <v>269</v>
      </c>
      <c r="C9" s="95">
        <f>prihodi!D36</f>
        <v>109000</v>
      </c>
      <c r="D9" s="95">
        <f>prihodi!E36</f>
        <v>0</v>
      </c>
      <c r="E9" s="95">
        <f>prihodi!F36</f>
        <v>1689.6</v>
      </c>
      <c r="F9" s="96">
        <f t="shared" si="0"/>
        <v>1.550091743119266</v>
      </c>
      <c r="G9" s="96" t="s">
        <v>155</v>
      </c>
      <c r="I9" s="2"/>
    </row>
    <row r="10" spans="1:19" s="1" customFormat="1" ht="22.5" customHeight="1" x14ac:dyDescent="0.2">
      <c r="A10" s="103"/>
      <c r="B10" s="105" t="s">
        <v>181</v>
      </c>
      <c r="C10" s="95">
        <f>SUM(C8:C9)</f>
        <v>1796078661.5900002</v>
      </c>
      <c r="D10" s="95">
        <f>SUM(D8:D9)</f>
        <v>1806996925</v>
      </c>
      <c r="E10" s="95">
        <f t="shared" ref="E10" si="1">SUM(E8:E9)</f>
        <v>1867130296.0799999</v>
      </c>
      <c r="F10" s="94">
        <f t="shared" si="0"/>
        <v>103.95593110755519</v>
      </c>
      <c r="G10" s="94">
        <f>E10/D10*100</f>
        <v>103.32780705091682</v>
      </c>
    </row>
    <row r="11" spans="1:19" s="1" customFormat="1" ht="22.5" customHeight="1" x14ac:dyDescent="0.2">
      <c r="A11" s="103">
        <v>3</v>
      </c>
      <c r="B11" s="105" t="s">
        <v>186</v>
      </c>
      <c r="C11" s="95">
        <f>'rashodi-opći dio'!D5</f>
        <v>1090971057.3299999</v>
      </c>
      <c r="D11" s="95">
        <f>'rashodi-opći dio'!E5</f>
        <v>1224307600</v>
      </c>
      <c r="E11" s="95">
        <f>'rashodi-opći dio'!F5</f>
        <v>1161095734.1299999</v>
      </c>
      <c r="F11" s="94">
        <f t="shared" si="0"/>
        <v>106.42773026184767</v>
      </c>
      <c r="G11" s="94">
        <f>E11/D11*100</f>
        <v>94.836929390130379</v>
      </c>
      <c r="I11" s="2"/>
      <c r="J11" s="2"/>
      <c r="K11" s="2"/>
      <c r="L11" s="2"/>
      <c r="M11" s="2"/>
      <c r="N11" s="2"/>
      <c r="O11" s="2"/>
      <c r="P11" s="2"/>
      <c r="Q11" s="2"/>
    </row>
    <row r="12" spans="1:19" s="1" customFormat="1" ht="31.5" customHeight="1" x14ac:dyDescent="0.2">
      <c r="A12" s="103">
        <v>4</v>
      </c>
      <c r="B12" s="104" t="s">
        <v>57</v>
      </c>
      <c r="C12" s="95">
        <f>'rashodi-opći dio'!D78</f>
        <v>19316449.780000001</v>
      </c>
      <c r="D12" s="95">
        <f>'rashodi-opći dio'!E78</f>
        <v>13911700</v>
      </c>
      <c r="E12" s="95">
        <f>'rashodi-opći dio'!F78</f>
        <v>11930628.43</v>
      </c>
      <c r="F12" s="94">
        <f t="shared" si="0"/>
        <v>61.764084838989483</v>
      </c>
      <c r="G12" s="94">
        <f>E12/D12*100</f>
        <v>85.759673009049934</v>
      </c>
      <c r="I12" s="2"/>
    </row>
    <row r="13" spans="1:19" s="1" customFormat="1" ht="22.5" customHeight="1" x14ac:dyDescent="0.2">
      <c r="A13" s="103"/>
      <c r="B13" s="105" t="s">
        <v>187</v>
      </c>
      <c r="C13" s="95">
        <f>SUM(C11:C12)</f>
        <v>1110287507.1099999</v>
      </c>
      <c r="D13" s="95">
        <f>SUM(D11:D12)</f>
        <v>1238219300</v>
      </c>
      <c r="E13" s="95">
        <f t="shared" ref="E13" si="2">SUM(E11:E12)</f>
        <v>1173026362.5599999</v>
      </c>
      <c r="F13" s="94">
        <f t="shared" si="0"/>
        <v>105.65068552498667</v>
      </c>
      <c r="G13" s="94">
        <f>E13/D13*100</f>
        <v>94.734944170228971</v>
      </c>
    </row>
    <row r="14" spans="1:19" s="1" customFormat="1" ht="22.5" customHeight="1" x14ac:dyDescent="0.2">
      <c r="A14" s="103"/>
      <c r="B14" s="105" t="s">
        <v>188</v>
      </c>
      <c r="C14" s="95">
        <f t="shared" ref="C14" si="3">C10-C13</f>
        <v>685791154.48000026</v>
      </c>
      <c r="D14" s="95">
        <f t="shared" ref="D14" si="4">D10-D13</f>
        <v>568777625</v>
      </c>
      <c r="E14" s="95">
        <f t="shared" ref="E14" si="5">E10-E13</f>
        <v>694103933.51999998</v>
      </c>
      <c r="F14" s="94">
        <f t="shared" si="0"/>
        <v>101.21214439493652</v>
      </c>
      <c r="G14" s="94">
        <f>E14/D14*100</f>
        <v>122.03432466598876</v>
      </c>
    </row>
    <row r="15" spans="1:19" s="1" customFormat="1" ht="12.75" customHeight="1" x14ac:dyDescent="0.2">
      <c r="A15" s="5"/>
      <c r="B15" s="19"/>
      <c r="C15" s="19"/>
    </row>
    <row r="16" spans="1:19" s="11" customFormat="1" ht="22.5" customHeight="1" x14ac:dyDescent="0.3">
      <c r="A16" s="257" t="s">
        <v>33</v>
      </c>
      <c r="B16" s="257"/>
      <c r="C16" s="257"/>
      <c r="D16" s="257"/>
      <c r="E16" s="257"/>
      <c r="F16" s="257"/>
      <c r="G16" s="257"/>
    </row>
    <row r="17" spans="1:9" s="11" customFormat="1" ht="12.75" customHeight="1" x14ac:dyDescent="0.3">
      <c r="A17" s="90"/>
      <c r="B17" s="20"/>
      <c r="C17" s="20"/>
      <c r="D17" s="92"/>
      <c r="E17" s="92"/>
      <c r="F17" s="92"/>
      <c r="G17" s="92"/>
      <c r="I17" s="78"/>
    </row>
    <row r="18" spans="1:9" s="11" customFormat="1" ht="27.75" customHeight="1" x14ac:dyDescent="0.3">
      <c r="A18" s="258" t="s">
        <v>240</v>
      </c>
      <c r="B18" s="259"/>
      <c r="C18" s="27" t="s">
        <v>253</v>
      </c>
      <c r="D18" s="27" t="s">
        <v>242</v>
      </c>
      <c r="E18" s="27" t="s">
        <v>252</v>
      </c>
      <c r="F18" s="28" t="s">
        <v>237</v>
      </c>
      <c r="G18" s="28" t="s">
        <v>237</v>
      </c>
    </row>
    <row r="19" spans="1:9" s="11" customFormat="1" ht="12.75" customHeight="1" x14ac:dyDescent="0.3">
      <c r="A19" s="258">
        <v>1</v>
      </c>
      <c r="B19" s="259"/>
      <c r="C19" s="27">
        <v>2</v>
      </c>
      <c r="D19" s="27">
        <v>3</v>
      </c>
      <c r="E19" s="27">
        <v>4</v>
      </c>
      <c r="F19" s="28" t="s">
        <v>266</v>
      </c>
      <c r="G19" s="28" t="s">
        <v>267</v>
      </c>
    </row>
    <row r="20" spans="1:9" s="11" customFormat="1" ht="31.5" customHeight="1" x14ac:dyDescent="0.3">
      <c r="A20" s="103">
        <v>8</v>
      </c>
      <c r="B20" s="104" t="s">
        <v>26</v>
      </c>
      <c r="C20" s="93">
        <f>'račun financiranja'!D5</f>
        <v>17757182.560000002</v>
      </c>
      <c r="D20" s="93">
        <f>'račun financiranja'!E5</f>
        <v>5427000</v>
      </c>
      <c r="E20" s="93">
        <f>'račun financiranja'!F5</f>
        <v>4210928.74</v>
      </c>
      <c r="F20" s="94">
        <f>E20/C20*100</f>
        <v>23.713946318745286</v>
      </c>
      <c r="G20" s="94">
        <f>E20/D20*100</f>
        <v>77.592200847613796</v>
      </c>
    </row>
    <row r="21" spans="1:9" s="11" customFormat="1" ht="31.5" customHeight="1" x14ac:dyDescent="0.3">
      <c r="A21" s="103">
        <v>5</v>
      </c>
      <c r="B21" s="104" t="s">
        <v>193</v>
      </c>
      <c r="C21" s="95">
        <f>'račun financiranja'!D19</f>
        <v>0</v>
      </c>
      <c r="D21" s="95">
        <f>'račun financiranja'!E19</f>
        <v>7000000</v>
      </c>
      <c r="E21" s="95">
        <f>'račun financiranja'!F19</f>
        <v>7000000</v>
      </c>
      <c r="F21" s="96" t="s">
        <v>155</v>
      </c>
      <c r="G21" s="94">
        <f>E21/D21*100</f>
        <v>100</v>
      </c>
    </row>
    <row r="22" spans="1:9" s="11" customFormat="1" ht="31.5" customHeight="1" x14ac:dyDescent="0.3">
      <c r="A22" s="103"/>
      <c r="B22" s="104" t="s">
        <v>189</v>
      </c>
      <c r="C22" s="95">
        <v>200965687.13</v>
      </c>
      <c r="D22" s="95">
        <v>904514024.16999996</v>
      </c>
      <c r="E22" s="95">
        <v>904514024.16999996</v>
      </c>
      <c r="F22" s="94">
        <f>E22/C22*100</f>
        <v>450.08381136471866</v>
      </c>
      <c r="G22" s="94">
        <f>E22/D22*100</f>
        <v>100</v>
      </c>
    </row>
    <row r="23" spans="1:9" s="11" customFormat="1" ht="31.5" customHeight="1" x14ac:dyDescent="0.3">
      <c r="A23" s="103"/>
      <c r="B23" s="104" t="s">
        <v>190</v>
      </c>
      <c r="C23" s="95">
        <v>-904514024.16999996</v>
      </c>
      <c r="D23" s="95">
        <v>-1471718649.1700001</v>
      </c>
      <c r="E23" s="95">
        <f>E14+E20-E21+E22</f>
        <v>1595828886.4299998</v>
      </c>
      <c r="F23" s="94">
        <f>E23/C23*100</f>
        <v>-176.42942439663821</v>
      </c>
      <c r="G23" s="94">
        <f>E23/D23*100</f>
        <v>-108.43301383250079</v>
      </c>
    </row>
    <row r="24" spans="1:9" s="11" customFormat="1" ht="22.5" customHeight="1" x14ac:dyDescent="0.3">
      <c r="A24" s="103"/>
      <c r="B24" s="104" t="s">
        <v>59</v>
      </c>
      <c r="C24" s="95">
        <f>C20+C22-C21+C23</f>
        <v>-685791154.48000002</v>
      </c>
      <c r="D24" s="95">
        <f>D20+D22-D21+D23</f>
        <v>-568777625.00000012</v>
      </c>
      <c r="E24" s="95">
        <f>E20-E21+E22-E23</f>
        <v>-694103933.51999986</v>
      </c>
      <c r="F24" s="94">
        <f>E24/C24*100</f>
        <v>101.21214439493653</v>
      </c>
      <c r="G24" s="94">
        <f>E24/D24*100</f>
        <v>122.03432466598869</v>
      </c>
    </row>
    <row r="25" spans="1:9" s="11" customFormat="1" ht="22.5" customHeight="1" x14ac:dyDescent="0.3">
      <c r="A25" s="98"/>
      <c r="B25" s="98"/>
      <c r="C25" s="99"/>
      <c r="D25" s="92"/>
      <c r="E25" s="100"/>
      <c r="F25" s="101"/>
      <c r="G25" s="101"/>
    </row>
    <row r="26" spans="1:9" s="11" customFormat="1" ht="31.5" customHeight="1" x14ac:dyDescent="0.3">
      <c r="A26" s="97"/>
      <c r="B26" s="104" t="s">
        <v>191</v>
      </c>
      <c r="C26" s="102">
        <f>C14+C24</f>
        <v>0</v>
      </c>
      <c r="D26" s="102">
        <f>D14+D24</f>
        <v>0</v>
      </c>
      <c r="E26" s="102">
        <f>E14+E24</f>
        <v>0</v>
      </c>
      <c r="F26" s="96" t="s">
        <v>155</v>
      </c>
      <c r="G26" s="96" t="s">
        <v>155</v>
      </c>
    </row>
    <row r="27" spans="1:9" s="11" customFormat="1" ht="18" customHeight="1" x14ac:dyDescent="0.35">
      <c r="A27" s="12"/>
      <c r="B27" s="13"/>
      <c r="C27" s="13"/>
    </row>
    <row r="28" spans="1:9" s="1" customFormat="1" x14ac:dyDescent="0.2">
      <c r="D28" s="2"/>
      <c r="E28" s="2"/>
      <c r="F28" s="2"/>
      <c r="G28" s="2"/>
    </row>
    <row r="29" spans="1:9" s="1" customFormat="1" x14ac:dyDescent="0.2">
      <c r="D29" s="2"/>
      <c r="E29" s="2"/>
      <c r="F29" s="2"/>
      <c r="G29" s="2"/>
    </row>
    <row r="30" spans="1:9" s="1" customFormat="1" x14ac:dyDescent="0.2">
      <c r="E30" s="18"/>
    </row>
    <row r="31" spans="1:9" s="1" customFormat="1" x14ac:dyDescent="0.2"/>
    <row r="32" spans="1:9" s="1" customFormat="1" x14ac:dyDescent="0.2">
      <c r="E32" s="82"/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</sheetData>
  <mergeCells count="8">
    <mergeCell ref="A16:G16"/>
    <mergeCell ref="A18:B18"/>
    <mergeCell ref="A19:B19"/>
    <mergeCell ref="A1:G2"/>
    <mergeCell ref="A6:B6"/>
    <mergeCell ref="A7:B7"/>
    <mergeCell ref="A4:G4"/>
    <mergeCell ref="A3:G3"/>
  </mergeCells>
  <phoneticPr fontId="0" type="noConversion"/>
  <printOptions horizontalCentered="1"/>
  <pageMargins left="0.19685039370078741" right="0.19685039370078741" top="0.62992125984251968" bottom="0.62992125984251968" header="0.51181102362204722" footer="0.51181102362204722"/>
  <pageSetup paperSize="9" scale="87" firstPageNumber="76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zoomScaleNormal="100" workbookViewId="0">
      <selection activeCell="C9" sqref="C9"/>
    </sheetView>
  </sheetViews>
  <sheetFormatPr defaultColWidth="11.42578125" defaultRowHeight="12.75" x14ac:dyDescent="0.2"/>
  <cols>
    <col min="1" max="1" width="4" style="31" customWidth="1"/>
    <col min="2" max="2" width="4.42578125" style="31" bestFit="1" customWidth="1"/>
    <col min="3" max="3" width="46.5703125" customWidth="1"/>
    <col min="4" max="4" width="14.85546875" style="87" bestFit="1" customWidth="1"/>
    <col min="5" max="5" width="12.28515625" bestFit="1" customWidth="1"/>
    <col min="6" max="6" width="12.28515625" style="89" bestFit="1" customWidth="1"/>
    <col min="7" max="8" width="9.5703125" bestFit="1" customWidth="1"/>
  </cols>
  <sheetData>
    <row r="1" spans="1:12" s="1" customFormat="1" ht="30" customHeight="1" x14ac:dyDescent="0.2">
      <c r="A1" s="261" t="s">
        <v>3</v>
      </c>
      <c r="B1" s="261"/>
      <c r="C1" s="261"/>
      <c r="D1" s="261"/>
      <c r="E1" s="261"/>
      <c r="F1" s="261"/>
      <c r="G1" s="261"/>
      <c r="H1" s="261"/>
    </row>
    <row r="2" spans="1:12" s="1" customFormat="1" ht="25.5" customHeight="1" x14ac:dyDescent="0.2">
      <c r="A2" s="262" t="s">
        <v>179</v>
      </c>
      <c r="B2" s="262"/>
      <c r="C2" s="262"/>
      <c r="D2" s="262"/>
      <c r="E2" s="262"/>
      <c r="F2" s="262"/>
      <c r="G2" s="262"/>
      <c r="H2" s="262"/>
    </row>
    <row r="3" spans="1:12" s="1" customFormat="1" ht="27.6" customHeight="1" x14ac:dyDescent="0.2">
      <c r="A3" s="265" t="s">
        <v>240</v>
      </c>
      <c r="B3" s="265"/>
      <c r="C3" s="265"/>
      <c r="D3" s="155" t="s">
        <v>253</v>
      </c>
      <c r="E3" s="155" t="s">
        <v>242</v>
      </c>
      <c r="F3" s="155" t="s">
        <v>252</v>
      </c>
      <c r="G3" s="156" t="s">
        <v>237</v>
      </c>
      <c r="H3" s="156" t="s">
        <v>237</v>
      </c>
    </row>
    <row r="4" spans="1:12" s="154" customFormat="1" ht="12" customHeight="1" x14ac:dyDescent="0.2">
      <c r="A4" s="263">
        <v>1</v>
      </c>
      <c r="B4" s="264"/>
      <c r="C4" s="264"/>
      <c r="D4" s="157">
        <v>2</v>
      </c>
      <c r="E4" s="158">
        <v>3</v>
      </c>
      <c r="F4" s="158">
        <v>4</v>
      </c>
      <c r="G4" s="159" t="s">
        <v>266</v>
      </c>
      <c r="H4" s="159" t="s">
        <v>267</v>
      </c>
    </row>
    <row r="5" spans="1:12" s="1" customFormat="1" ht="21.6" customHeight="1" x14ac:dyDescent="0.2">
      <c r="A5" s="106">
        <v>6</v>
      </c>
      <c r="B5" s="106"/>
      <c r="C5" s="107" t="s">
        <v>28</v>
      </c>
      <c r="D5" s="108">
        <f>D6+D16+D24+D29+D33</f>
        <v>1795969661.5900002</v>
      </c>
      <c r="E5" s="109">
        <f>E6+E16+E24+E29+E33</f>
        <v>1806996925</v>
      </c>
      <c r="F5" s="109">
        <f>F6+F16+F24+F29+F33</f>
        <v>1867128606.48</v>
      </c>
      <c r="G5" s="110">
        <f t="shared" ref="G5:G14" si="0">F5/D5*100</f>
        <v>103.96214626626832</v>
      </c>
      <c r="H5" s="110">
        <f>F5/E5*100</f>
        <v>103.32771354771397</v>
      </c>
      <c r="I5" s="85"/>
    </row>
    <row r="6" spans="1:12" s="18" customFormat="1" ht="25.5" x14ac:dyDescent="0.2">
      <c r="A6" s="111">
        <v>63</v>
      </c>
      <c r="B6" s="112"/>
      <c r="C6" s="111" t="s">
        <v>158</v>
      </c>
      <c r="D6" s="113">
        <f>D7+D10+D13</f>
        <v>36062475.75</v>
      </c>
      <c r="E6" s="114">
        <f>E7+E10+E13</f>
        <v>27945375</v>
      </c>
      <c r="F6" s="114">
        <f>F7+F10+F13</f>
        <v>31803816.5</v>
      </c>
      <c r="G6" s="110">
        <f t="shared" si="0"/>
        <v>88.190884953316058</v>
      </c>
      <c r="H6" s="110">
        <f t="shared" ref="H6:H34" si="1">F6/E6*100</f>
        <v>113.80708435653484</v>
      </c>
    </row>
    <row r="7" spans="1:12" s="18" customFormat="1" ht="25.5" x14ac:dyDescent="0.2">
      <c r="A7" s="111">
        <v>632</v>
      </c>
      <c r="B7" s="111"/>
      <c r="C7" s="111" t="s">
        <v>150</v>
      </c>
      <c r="D7" s="113">
        <f>D8+D9</f>
        <v>12285412.799999999</v>
      </c>
      <c r="E7" s="114">
        <f>E8+E9</f>
        <v>1300100</v>
      </c>
      <c r="F7" s="114">
        <f>F8+F9</f>
        <v>6881646.6900000004</v>
      </c>
      <c r="G7" s="110">
        <f t="shared" si="0"/>
        <v>56.014777867293162</v>
      </c>
      <c r="H7" s="110">
        <f t="shared" si="1"/>
        <v>529.3167210214599</v>
      </c>
    </row>
    <row r="8" spans="1:12" s="18" customFormat="1" ht="13.15" customHeight="1" x14ac:dyDescent="0.2">
      <c r="A8" s="111"/>
      <c r="B8" s="115">
        <v>6321</v>
      </c>
      <c r="C8" s="115" t="s">
        <v>241</v>
      </c>
      <c r="D8" s="116">
        <v>101429.85</v>
      </c>
      <c r="E8" s="117">
        <v>807500</v>
      </c>
      <c r="F8" s="118">
        <v>367807.74</v>
      </c>
      <c r="G8" s="110">
        <f t="shared" si="0"/>
        <v>362.62277820582398</v>
      </c>
      <c r="H8" s="119">
        <f t="shared" si="1"/>
        <v>45.548946130030963</v>
      </c>
    </row>
    <row r="9" spans="1:12" s="18" customFormat="1" ht="15" customHeight="1" x14ac:dyDescent="0.2">
      <c r="A9" s="111"/>
      <c r="B9" s="115">
        <v>6322</v>
      </c>
      <c r="C9" s="115" t="s">
        <v>164</v>
      </c>
      <c r="D9" s="116">
        <v>12183982.949999999</v>
      </c>
      <c r="E9" s="117">
        <v>492600</v>
      </c>
      <c r="F9" s="118">
        <v>6513838.9500000002</v>
      </c>
      <c r="G9" s="120">
        <f t="shared" si="0"/>
        <v>53.462311763986833</v>
      </c>
      <c r="H9" s="119" t="s">
        <v>155</v>
      </c>
    </row>
    <row r="10" spans="1:12" s="18" customFormat="1" ht="14.25" customHeight="1" x14ac:dyDescent="0.2">
      <c r="A10" s="111">
        <v>633</v>
      </c>
      <c r="B10" s="111"/>
      <c r="C10" s="111" t="s">
        <v>159</v>
      </c>
      <c r="D10" s="113">
        <f t="shared" ref="D10" si="2">D11+D12</f>
        <v>7539473.3200000003</v>
      </c>
      <c r="E10" s="114">
        <f>E11+E12</f>
        <v>3306650</v>
      </c>
      <c r="F10" s="114">
        <f t="shared" ref="F10" si="3">F11+F12</f>
        <v>6946299.7199999997</v>
      </c>
      <c r="G10" s="121">
        <f t="shared" si="0"/>
        <v>92.132426565838671</v>
      </c>
      <c r="H10" s="121">
        <f t="shared" si="1"/>
        <v>210.07060680749396</v>
      </c>
    </row>
    <row r="11" spans="1:12" s="25" customFormat="1" ht="14.25" customHeight="1" x14ac:dyDescent="0.2">
      <c r="A11" s="115"/>
      <c r="B11" s="115">
        <v>6331</v>
      </c>
      <c r="C11" s="115" t="s">
        <v>160</v>
      </c>
      <c r="D11" s="116">
        <v>3383977.32</v>
      </c>
      <c r="E11" s="117">
        <v>3010000</v>
      </c>
      <c r="F11" s="118">
        <v>6528750.3300000001</v>
      </c>
      <c r="G11" s="120">
        <f t="shared" si="0"/>
        <v>192.93126734076341</v>
      </c>
      <c r="H11" s="119">
        <f t="shared" si="1"/>
        <v>216.90200431893686</v>
      </c>
    </row>
    <row r="12" spans="1:12" s="25" customFormat="1" ht="13.5" customHeight="1" x14ac:dyDescent="0.2">
      <c r="A12" s="115"/>
      <c r="B12" s="115">
        <v>6332</v>
      </c>
      <c r="C12" s="115" t="s">
        <v>172</v>
      </c>
      <c r="D12" s="122">
        <v>4155496</v>
      </c>
      <c r="E12" s="117">
        <v>296650</v>
      </c>
      <c r="F12" s="123">
        <v>417549.39</v>
      </c>
      <c r="G12" s="120">
        <f t="shared" si="0"/>
        <v>10.048123978461296</v>
      </c>
      <c r="H12" s="119">
        <f t="shared" si="1"/>
        <v>140.75489297151526</v>
      </c>
      <c r="L12" s="86"/>
    </row>
    <row r="13" spans="1:12" s="18" customFormat="1" ht="13.15" customHeight="1" x14ac:dyDescent="0.2">
      <c r="A13" s="111">
        <v>638</v>
      </c>
      <c r="B13" s="111"/>
      <c r="C13" s="111" t="s">
        <v>208</v>
      </c>
      <c r="D13" s="124">
        <f t="shared" ref="D13" si="4">D14+D15</f>
        <v>16237589.629999999</v>
      </c>
      <c r="E13" s="125">
        <f t="shared" ref="E13" si="5">E14+E15</f>
        <v>23338625</v>
      </c>
      <c r="F13" s="125">
        <f t="shared" ref="F13" si="6">F14+F15</f>
        <v>17975870.09</v>
      </c>
      <c r="G13" s="121">
        <f t="shared" si="0"/>
        <v>110.7052863116359</v>
      </c>
      <c r="H13" s="121">
        <f t="shared" si="1"/>
        <v>77.021975759068923</v>
      </c>
    </row>
    <row r="14" spans="1:12" s="25" customFormat="1" ht="12.75" customHeight="1" x14ac:dyDescent="0.2">
      <c r="A14" s="115"/>
      <c r="B14" s="115">
        <v>6381</v>
      </c>
      <c r="C14" s="115" t="s">
        <v>209</v>
      </c>
      <c r="D14" s="122">
        <v>16174104.27</v>
      </c>
      <c r="E14" s="117">
        <v>21488425</v>
      </c>
      <c r="F14" s="123">
        <v>16294846.359999999</v>
      </c>
      <c r="G14" s="120">
        <f t="shared" si="0"/>
        <v>100.74651484857777</v>
      </c>
      <c r="H14" s="119">
        <f t="shared" si="1"/>
        <v>75.830808260726414</v>
      </c>
      <c r="J14" s="86"/>
    </row>
    <row r="15" spans="1:12" s="25" customFormat="1" ht="13.5" customHeight="1" x14ac:dyDescent="0.2">
      <c r="A15" s="115"/>
      <c r="B15" s="115">
        <v>6382</v>
      </c>
      <c r="C15" s="115" t="s">
        <v>210</v>
      </c>
      <c r="D15" s="122">
        <v>63485.36</v>
      </c>
      <c r="E15" s="117">
        <v>1850200</v>
      </c>
      <c r="F15" s="123">
        <v>1681023.73</v>
      </c>
      <c r="G15" s="120" t="s">
        <v>155</v>
      </c>
      <c r="H15" s="119">
        <f t="shared" si="1"/>
        <v>90.856325262133822</v>
      </c>
    </row>
    <row r="16" spans="1:12" s="1" customFormat="1" ht="13.5" customHeight="1" x14ac:dyDescent="0.2">
      <c r="A16" s="111">
        <v>64</v>
      </c>
      <c r="B16" s="126"/>
      <c r="C16" s="106" t="s">
        <v>29</v>
      </c>
      <c r="D16" s="113">
        <f>D17+D22</f>
        <v>14926679.719999999</v>
      </c>
      <c r="E16" s="114">
        <f>E17+E22</f>
        <v>7205000</v>
      </c>
      <c r="F16" s="114">
        <f>F17+F22</f>
        <v>9944273.0099999998</v>
      </c>
      <c r="G16" s="121">
        <f t="shared" ref="G16:G21" si="7">F16/D16*100</f>
        <v>66.620797099812108</v>
      </c>
      <c r="H16" s="121">
        <f t="shared" si="1"/>
        <v>138.01905634975711</v>
      </c>
    </row>
    <row r="17" spans="1:8" s="1" customFormat="1" ht="13.5" customHeight="1" x14ac:dyDescent="0.2">
      <c r="A17" s="111">
        <v>641</v>
      </c>
      <c r="B17" s="111"/>
      <c r="C17" s="106" t="s">
        <v>30</v>
      </c>
      <c r="D17" s="124">
        <f>SUM(D18:D21)</f>
        <v>14926679.719999999</v>
      </c>
      <c r="E17" s="125">
        <f>SUM(E18:E21)</f>
        <v>7200000</v>
      </c>
      <c r="F17" s="125">
        <f>SUM(F18:F21)</f>
        <v>9944273.0099999998</v>
      </c>
      <c r="G17" s="121">
        <f t="shared" si="7"/>
        <v>66.620797099812108</v>
      </c>
      <c r="H17" s="121">
        <f t="shared" si="1"/>
        <v>138.11490291666667</v>
      </c>
    </row>
    <row r="18" spans="1:8" s="22" customFormat="1" ht="13.5" customHeight="1" x14ac:dyDescent="0.2">
      <c r="A18" s="127"/>
      <c r="B18" s="127">
        <v>6413</v>
      </c>
      <c r="C18" s="128" t="s">
        <v>31</v>
      </c>
      <c r="D18" s="122">
        <v>1478701.2</v>
      </c>
      <c r="E18" s="117">
        <v>1000000</v>
      </c>
      <c r="F18" s="123">
        <v>1811158.48</v>
      </c>
      <c r="G18" s="120">
        <f t="shared" si="7"/>
        <v>122.48306013412311</v>
      </c>
      <c r="H18" s="119">
        <f>F18/E18*100</f>
        <v>181.115848</v>
      </c>
    </row>
    <row r="19" spans="1:8" s="22" customFormat="1" ht="13.5" customHeight="1" x14ac:dyDescent="0.2">
      <c r="A19" s="127"/>
      <c r="B19" s="127">
        <v>6414</v>
      </c>
      <c r="C19" s="128" t="s">
        <v>32</v>
      </c>
      <c r="D19" s="122">
        <v>2938453.11</v>
      </c>
      <c r="E19" s="117">
        <v>4000000</v>
      </c>
      <c r="F19" s="123">
        <v>3163666.28</v>
      </c>
      <c r="G19" s="120">
        <f t="shared" si="7"/>
        <v>107.66434452309501</v>
      </c>
      <c r="H19" s="119">
        <f t="shared" si="1"/>
        <v>79.091656999999998</v>
      </c>
    </row>
    <row r="20" spans="1:8" s="24" customFormat="1" ht="25.5" x14ac:dyDescent="0.2">
      <c r="A20" s="129"/>
      <c r="B20" s="129">
        <v>6415</v>
      </c>
      <c r="C20" s="130" t="s">
        <v>213</v>
      </c>
      <c r="D20" s="122">
        <v>420160.96</v>
      </c>
      <c r="E20" s="117">
        <v>1200000</v>
      </c>
      <c r="F20" s="123">
        <v>3927634.64</v>
      </c>
      <c r="G20" s="120">
        <f t="shared" si="7"/>
        <v>934.79285652812666</v>
      </c>
      <c r="H20" s="119">
        <f t="shared" si="1"/>
        <v>327.30288666666667</v>
      </c>
    </row>
    <row r="21" spans="1:8" s="24" customFormat="1" ht="14.25" customHeight="1" x14ac:dyDescent="0.2">
      <c r="A21" s="129"/>
      <c r="B21" s="129">
        <v>6419</v>
      </c>
      <c r="C21" s="130" t="s">
        <v>156</v>
      </c>
      <c r="D21" s="122">
        <v>10089364.449999999</v>
      </c>
      <c r="E21" s="117">
        <v>1000000</v>
      </c>
      <c r="F21" s="123">
        <v>1041813.61</v>
      </c>
      <c r="G21" s="120">
        <f t="shared" si="7"/>
        <v>10.325859623397786</v>
      </c>
      <c r="H21" s="119">
        <f t="shared" si="1"/>
        <v>104.181361</v>
      </c>
    </row>
    <row r="22" spans="1:8" s="24" customFormat="1" x14ac:dyDescent="0.2">
      <c r="A22" s="131">
        <v>643</v>
      </c>
      <c r="B22" s="131"/>
      <c r="C22" s="132" t="s">
        <v>194</v>
      </c>
      <c r="D22" s="124">
        <f>D23</f>
        <v>0</v>
      </c>
      <c r="E22" s="125">
        <f>E23</f>
        <v>5000</v>
      </c>
      <c r="F22" s="125">
        <f>F23</f>
        <v>0</v>
      </c>
      <c r="G22" s="121" t="s">
        <v>155</v>
      </c>
      <c r="H22" s="121">
        <f t="shared" si="1"/>
        <v>0</v>
      </c>
    </row>
    <row r="23" spans="1:8" s="24" customFormat="1" ht="25.5" x14ac:dyDescent="0.2">
      <c r="A23" s="129"/>
      <c r="B23" s="129">
        <v>6436</v>
      </c>
      <c r="C23" s="130" t="s">
        <v>195</v>
      </c>
      <c r="D23" s="122">
        <v>0</v>
      </c>
      <c r="E23" s="117">
        <v>5000</v>
      </c>
      <c r="F23" s="123">
        <v>0</v>
      </c>
      <c r="G23" s="120" t="s">
        <v>155</v>
      </c>
      <c r="H23" s="119">
        <f t="shared" si="1"/>
        <v>0</v>
      </c>
    </row>
    <row r="24" spans="1:8" s="1" customFormat="1" ht="27" customHeight="1" x14ac:dyDescent="0.2">
      <c r="A24" s="111">
        <v>65</v>
      </c>
      <c r="B24" s="126"/>
      <c r="C24" s="106" t="s">
        <v>116</v>
      </c>
      <c r="D24" s="124">
        <f t="shared" ref="D24" si="8">D25+D27</f>
        <v>1741563998.72</v>
      </c>
      <c r="E24" s="125">
        <f t="shared" ref="E24" si="9">E25+E27</f>
        <v>1766145550</v>
      </c>
      <c r="F24" s="125">
        <f t="shared" ref="F24" si="10">F25+F27</f>
        <v>1812536254.5900002</v>
      </c>
      <c r="G24" s="121">
        <f t="shared" ref="G24:G30" si="11">F24/D24*100</f>
        <v>104.07520228496701</v>
      </c>
      <c r="H24" s="121">
        <f t="shared" si="1"/>
        <v>102.62666373051759</v>
      </c>
    </row>
    <row r="25" spans="1:8" s="1" customFormat="1" ht="13.5" customHeight="1" x14ac:dyDescent="0.2">
      <c r="A25" s="111">
        <v>651</v>
      </c>
      <c r="B25" s="111"/>
      <c r="C25" s="106" t="s">
        <v>117</v>
      </c>
      <c r="D25" s="124">
        <f t="shared" ref="D25:F25" si="12">D26</f>
        <v>1160256584.9100001</v>
      </c>
      <c r="E25" s="125">
        <f t="shared" si="12"/>
        <v>1103145550</v>
      </c>
      <c r="F25" s="125">
        <f t="shared" si="12"/>
        <v>1137487455.6300001</v>
      </c>
      <c r="G25" s="121">
        <f t="shared" si="11"/>
        <v>98.037578103315298</v>
      </c>
      <c r="H25" s="121">
        <f t="shared" si="1"/>
        <v>103.1130892591644</v>
      </c>
    </row>
    <row r="26" spans="1:8" s="26" customFormat="1" ht="13.5" customHeight="1" x14ac:dyDescent="0.2">
      <c r="A26" s="133"/>
      <c r="B26" s="127">
        <v>6514</v>
      </c>
      <c r="C26" s="134" t="s">
        <v>118</v>
      </c>
      <c r="D26" s="135">
        <v>1160256584.9100001</v>
      </c>
      <c r="E26" s="136">
        <v>1103145550</v>
      </c>
      <c r="F26" s="137">
        <v>1137487455.6300001</v>
      </c>
      <c r="G26" s="120">
        <f t="shared" si="11"/>
        <v>98.037578103315298</v>
      </c>
      <c r="H26" s="119">
        <f t="shared" si="1"/>
        <v>103.1130892591644</v>
      </c>
    </row>
    <row r="27" spans="1:8" s="1" customFormat="1" ht="13.5" customHeight="1" x14ac:dyDescent="0.2">
      <c r="A27" s="111">
        <v>652</v>
      </c>
      <c r="B27" s="111"/>
      <c r="C27" s="138" t="s">
        <v>78</v>
      </c>
      <c r="D27" s="124">
        <f t="shared" ref="D27:F27" si="13">D28</f>
        <v>581307413.80999994</v>
      </c>
      <c r="E27" s="125">
        <f t="shared" si="13"/>
        <v>663000000</v>
      </c>
      <c r="F27" s="125">
        <f t="shared" si="13"/>
        <v>675048798.96000004</v>
      </c>
      <c r="G27" s="121">
        <f t="shared" si="11"/>
        <v>116.12595726856485</v>
      </c>
      <c r="H27" s="121">
        <f t="shared" si="1"/>
        <v>101.81731507692308</v>
      </c>
    </row>
    <row r="28" spans="1:8" s="21" customFormat="1" ht="12.75" customHeight="1" x14ac:dyDescent="0.2">
      <c r="A28" s="139"/>
      <c r="B28" s="127">
        <v>6526</v>
      </c>
      <c r="C28" s="128" t="s">
        <v>34</v>
      </c>
      <c r="D28" s="122">
        <v>581307413.80999994</v>
      </c>
      <c r="E28" s="117">
        <v>663000000</v>
      </c>
      <c r="F28" s="123">
        <v>675048798.96000004</v>
      </c>
      <c r="G28" s="120">
        <f t="shared" si="11"/>
        <v>116.12595726856485</v>
      </c>
      <c r="H28" s="119">
        <f t="shared" si="1"/>
        <v>101.81731507692308</v>
      </c>
    </row>
    <row r="29" spans="1:8" s="23" customFormat="1" ht="25.5" x14ac:dyDescent="0.2">
      <c r="A29" s="131">
        <v>66</v>
      </c>
      <c r="B29" s="140"/>
      <c r="C29" s="132" t="s">
        <v>120</v>
      </c>
      <c r="D29" s="124">
        <f t="shared" ref="D29:F29" si="14">D30</f>
        <v>1193578.19</v>
      </c>
      <c r="E29" s="125">
        <f t="shared" si="14"/>
        <v>1201000</v>
      </c>
      <c r="F29" s="125">
        <f t="shared" si="14"/>
        <v>1032960.58</v>
      </c>
      <c r="G29" s="121">
        <f t="shared" si="11"/>
        <v>86.543184908564726</v>
      </c>
      <c r="H29" s="121">
        <f t="shared" si="1"/>
        <v>86.008374687760195</v>
      </c>
    </row>
    <row r="30" spans="1:8" s="23" customFormat="1" ht="12.75" customHeight="1" x14ac:dyDescent="0.2">
      <c r="A30" s="131">
        <v>661</v>
      </c>
      <c r="B30" s="131"/>
      <c r="C30" s="132" t="s">
        <v>121</v>
      </c>
      <c r="D30" s="124">
        <f t="shared" ref="D30" si="15">D31+D32</f>
        <v>1193578.19</v>
      </c>
      <c r="E30" s="125">
        <f t="shared" ref="E30" si="16">E31+E32</f>
        <v>1201000</v>
      </c>
      <c r="F30" s="125">
        <f t="shared" ref="F30" si="17">F31+F32</f>
        <v>1032960.58</v>
      </c>
      <c r="G30" s="121">
        <f t="shared" si="11"/>
        <v>86.543184908564726</v>
      </c>
      <c r="H30" s="121">
        <f t="shared" si="1"/>
        <v>86.008374687760195</v>
      </c>
    </row>
    <row r="31" spans="1:8" s="23" customFormat="1" ht="12.75" customHeight="1" x14ac:dyDescent="0.2">
      <c r="A31" s="131"/>
      <c r="B31" s="129">
        <v>6614</v>
      </c>
      <c r="C31" s="130" t="s">
        <v>214</v>
      </c>
      <c r="D31" s="122">
        <v>0</v>
      </c>
      <c r="E31" s="117">
        <v>1000</v>
      </c>
      <c r="F31" s="123">
        <v>0</v>
      </c>
      <c r="G31" s="120" t="s">
        <v>155</v>
      </c>
      <c r="H31" s="119">
        <f t="shared" si="1"/>
        <v>0</v>
      </c>
    </row>
    <row r="32" spans="1:8" s="24" customFormat="1" ht="12.75" customHeight="1" x14ac:dyDescent="0.2">
      <c r="A32" s="129"/>
      <c r="B32" s="129">
        <v>6615</v>
      </c>
      <c r="C32" s="130" t="s">
        <v>122</v>
      </c>
      <c r="D32" s="122">
        <v>1193578.19</v>
      </c>
      <c r="E32" s="117">
        <v>1200000</v>
      </c>
      <c r="F32" s="123">
        <v>1032960.58</v>
      </c>
      <c r="G32" s="120">
        <f t="shared" ref="G32:G37" si="18">F32/D32*100</f>
        <v>86.543184908564726</v>
      </c>
      <c r="H32" s="119">
        <f t="shared" si="1"/>
        <v>86.080048333333323</v>
      </c>
    </row>
    <row r="33" spans="1:8" s="21" customFormat="1" ht="13.5" customHeight="1" x14ac:dyDescent="0.2">
      <c r="A33" s="131">
        <v>68</v>
      </c>
      <c r="B33" s="141"/>
      <c r="C33" s="132" t="s">
        <v>140</v>
      </c>
      <c r="D33" s="124">
        <f t="shared" ref="D33:F34" si="19">D34</f>
        <v>2222929.21</v>
      </c>
      <c r="E33" s="125">
        <f t="shared" si="19"/>
        <v>4500000</v>
      </c>
      <c r="F33" s="125">
        <f t="shared" si="19"/>
        <v>11811301.800000001</v>
      </c>
      <c r="G33" s="121">
        <f t="shared" si="18"/>
        <v>531.33953824827381</v>
      </c>
      <c r="H33" s="121">
        <f t="shared" si="1"/>
        <v>262.47337333333337</v>
      </c>
    </row>
    <row r="34" spans="1:8" s="1" customFormat="1" ht="13.5" customHeight="1" x14ac:dyDescent="0.2">
      <c r="A34" s="131">
        <v>683</v>
      </c>
      <c r="B34" s="131"/>
      <c r="C34" s="132" t="s">
        <v>141</v>
      </c>
      <c r="D34" s="124">
        <f t="shared" si="19"/>
        <v>2222929.21</v>
      </c>
      <c r="E34" s="125">
        <f t="shared" si="19"/>
        <v>4500000</v>
      </c>
      <c r="F34" s="125">
        <f t="shared" si="19"/>
        <v>11811301.800000001</v>
      </c>
      <c r="G34" s="121">
        <f t="shared" si="18"/>
        <v>531.33953824827381</v>
      </c>
      <c r="H34" s="121">
        <f t="shared" si="1"/>
        <v>262.47337333333337</v>
      </c>
    </row>
    <row r="35" spans="1:8" s="1" customFormat="1" ht="13.5" customHeight="1" x14ac:dyDescent="0.2">
      <c r="A35" s="142"/>
      <c r="B35" s="129">
        <v>6831</v>
      </c>
      <c r="C35" s="130" t="s">
        <v>141</v>
      </c>
      <c r="D35" s="122">
        <v>2222929.21</v>
      </c>
      <c r="E35" s="117">
        <v>4500000</v>
      </c>
      <c r="F35" s="123">
        <v>11811301.800000001</v>
      </c>
      <c r="G35" s="120">
        <f t="shared" si="18"/>
        <v>531.33953824827381</v>
      </c>
      <c r="H35" s="119">
        <f>F35/E35*100</f>
        <v>262.47337333333337</v>
      </c>
    </row>
    <row r="36" spans="1:8" s="1" customFormat="1" ht="13.5" customHeight="1" x14ac:dyDescent="0.2">
      <c r="A36" s="107">
        <v>7</v>
      </c>
      <c r="B36" s="142"/>
      <c r="C36" s="107" t="s">
        <v>269</v>
      </c>
      <c r="D36" s="108">
        <f t="shared" ref="D36:F38" si="20">D37</f>
        <v>109000</v>
      </c>
      <c r="E36" s="109">
        <f t="shared" si="20"/>
        <v>0</v>
      </c>
      <c r="F36" s="109">
        <f t="shared" si="20"/>
        <v>1689.6</v>
      </c>
      <c r="G36" s="146">
        <f t="shared" si="18"/>
        <v>1.550091743119266</v>
      </c>
      <c r="H36" s="147" t="s">
        <v>155</v>
      </c>
    </row>
    <row r="37" spans="1:8" s="1" customFormat="1" ht="13.5" customHeight="1" x14ac:dyDescent="0.2">
      <c r="A37" s="111">
        <v>72</v>
      </c>
      <c r="B37" s="126"/>
      <c r="C37" s="132" t="s">
        <v>250</v>
      </c>
      <c r="D37" s="124">
        <f>D38+D40</f>
        <v>109000</v>
      </c>
      <c r="E37" s="125">
        <f>E38+E40</f>
        <v>0</v>
      </c>
      <c r="F37" s="125">
        <f>F38+F40</f>
        <v>1689.6</v>
      </c>
      <c r="G37" s="146">
        <f t="shared" si="18"/>
        <v>1.550091743119266</v>
      </c>
      <c r="H37" s="147" t="s">
        <v>155</v>
      </c>
    </row>
    <row r="38" spans="1:8" s="1" customFormat="1" ht="13.5" customHeight="1" x14ac:dyDescent="0.2">
      <c r="A38" s="111">
        <v>722</v>
      </c>
      <c r="B38" s="111"/>
      <c r="C38" s="132" t="s">
        <v>251</v>
      </c>
      <c r="D38" s="124">
        <f t="shared" si="20"/>
        <v>0</v>
      </c>
      <c r="E38" s="125">
        <f t="shared" si="20"/>
        <v>0</v>
      </c>
      <c r="F38" s="125">
        <f t="shared" si="20"/>
        <v>1689.6</v>
      </c>
      <c r="G38" s="146" t="s">
        <v>155</v>
      </c>
      <c r="H38" s="147" t="s">
        <v>155</v>
      </c>
    </row>
    <row r="39" spans="1:8" s="1" customFormat="1" ht="13.5" customHeight="1" x14ac:dyDescent="0.2">
      <c r="A39" s="142"/>
      <c r="B39" s="129">
        <v>7221</v>
      </c>
      <c r="C39" s="130" t="s">
        <v>21</v>
      </c>
      <c r="D39" s="144">
        <v>0</v>
      </c>
      <c r="E39" s="148">
        <v>0</v>
      </c>
      <c r="F39" s="145">
        <v>1689.6</v>
      </c>
      <c r="G39" s="149" t="s">
        <v>155</v>
      </c>
      <c r="H39" s="150" t="s">
        <v>155</v>
      </c>
    </row>
    <row r="40" spans="1:8" s="18" customFormat="1" ht="13.5" customHeight="1" x14ac:dyDescent="0.2">
      <c r="A40" s="111">
        <v>723</v>
      </c>
      <c r="B40" s="111"/>
      <c r="C40" s="138" t="s">
        <v>254</v>
      </c>
      <c r="D40" s="151">
        <f>D41</f>
        <v>109000</v>
      </c>
      <c r="E40" s="151">
        <f>E41</f>
        <v>0</v>
      </c>
      <c r="F40" s="152">
        <f>F41</f>
        <v>0</v>
      </c>
      <c r="G40" s="146">
        <f>F40/D40*100</f>
        <v>0</v>
      </c>
      <c r="H40" s="147" t="s">
        <v>155</v>
      </c>
    </row>
    <row r="41" spans="1:8" s="1" customFormat="1" ht="13.5" customHeight="1" x14ac:dyDescent="0.2">
      <c r="A41" s="142"/>
      <c r="B41" s="142">
        <v>7231</v>
      </c>
      <c r="C41" s="143" t="s">
        <v>255</v>
      </c>
      <c r="D41" s="144">
        <v>109000</v>
      </c>
      <c r="E41" s="153">
        <v>0</v>
      </c>
      <c r="F41" s="145">
        <v>0</v>
      </c>
      <c r="G41" s="149">
        <f>F41/D41*100</f>
        <v>0</v>
      </c>
      <c r="H41" s="150" t="s">
        <v>155</v>
      </c>
    </row>
    <row r="42" spans="1:8" s="1" customFormat="1" ht="13.5" customHeight="1" x14ac:dyDescent="0.2">
      <c r="A42" s="29"/>
      <c r="B42" s="29"/>
      <c r="C42" s="16"/>
      <c r="D42" s="85"/>
      <c r="F42" s="2"/>
    </row>
    <row r="43" spans="1:8" s="1" customFormat="1" ht="13.5" customHeight="1" x14ac:dyDescent="0.2">
      <c r="A43" s="29"/>
      <c r="B43" s="29"/>
      <c r="C43" s="16"/>
      <c r="D43" s="85"/>
      <c r="F43" s="2"/>
    </row>
    <row r="44" spans="1:8" s="1" customFormat="1" ht="18" customHeight="1" x14ac:dyDescent="0.2">
      <c r="A44" s="10"/>
      <c r="B44" s="10"/>
      <c r="C44" s="9"/>
      <c r="D44" s="85"/>
      <c r="F44" s="2"/>
    </row>
    <row r="45" spans="1:8" s="1" customFormat="1" x14ac:dyDescent="0.2">
      <c r="A45" s="30"/>
      <c r="B45" s="30"/>
      <c r="C45" s="3"/>
      <c r="D45" s="85"/>
      <c r="F45" s="2"/>
    </row>
    <row r="46" spans="1:8" s="1" customFormat="1" x14ac:dyDescent="0.2">
      <c r="A46" s="30"/>
      <c r="B46" s="30"/>
      <c r="C46" s="4"/>
      <c r="D46" s="85"/>
      <c r="F46" s="2"/>
    </row>
    <row r="47" spans="1:8" s="1" customFormat="1" x14ac:dyDescent="0.2">
      <c r="A47" s="30"/>
      <c r="B47" s="30"/>
      <c r="C47" s="4"/>
      <c r="D47" s="85"/>
      <c r="F47" s="2"/>
    </row>
    <row r="48" spans="1:8" s="1" customFormat="1" x14ac:dyDescent="0.2">
      <c r="A48" s="31"/>
      <c r="B48" s="31"/>
      <c r="D48" s="85"/>
      <c r="F48" s="2"/>
    </row>
    <row r="49" spans="1:6" s="1" customFormat="1" x14ac:dyDescent="0.2">
      <c r="A49" s="31"/>
      <c r="B49" s="31"/>
      <c r="D49" s="85"/>
      <c r="F49" s="2"/>
    </row>
    <row r="50" spans="1:6" s="1" customFormat="1" x14ac:dyDescent="0.2">
      <c r="A50" s="31"/>
      <c r="B50" s="31"/>
      <c r="D50" s="85"/>
      <c r="F50" s="2"/>
    </row>
    <row r="51" spans="1:6" s="1" customFormat="1" x14ac:dyDescent="0.2">
      <c r="A51" s="31"/>
      <c r="B51" s="31"/>
      <c r="D51" s="85"/>
      <c r="F51" s="2"/>
    </row>
    <row r="52" spans="1:6" s="1" customFormat="1" x14ac:dyDescent="0.2">
      <c r="A52" s="31"/>
      <c r="B52" s="31"/>
      <c r="D52" s="85"/>
      <c r="F52" s="2"/>
    </row>
    <row r="53" spans="1:6" s="1" customFormat="1" x14ac:dyDescent="0.2">
      <c r="A53" s="31"/>
      <c r="B53" s="31"/>
      <c r="D53" s="85"/>
      <c r="F53" s="2"/>
    </row>
    <row r="54" spans="1:6" s="1" customFormat="1" x14ac:dyDescent="0.2">
      <c r="A54" s="31"/>
      <c r="B54" s="31"/>
      <c r="D54" s="85"/>
      <c r="F54" s="2"/>
    </row>
    <row r="55" spans="1:6" s="1" customFormat="1" x14ac:dyDescent="0.2">
      <c r="A55" s="31"/>
      <c r="B55" s="31"/>
      <c r="D55" s="85"/>
      <c r="F55" s="2"/>
    </row>
    <row r="56" spans="1:6" s="1" customFormat="1" x14ac:dyDescent="0.2">
      <c r="A56" s="31"/>
      <c r="B56" s="31"/>
      <c r="D56" s="85"/>
      <c r="F56" s="2"/>
    </row>
    <row r="57" spans="1:6" s="1" customFormat="1" x14ac:dyDescent="0.2">
      <c r="A57" s="31"/>
      <c r="B57" s="31"/>
      <c r="D57" s="85"/>
      <c r="F57" s="2"/>
    </row>
    <row r="58" spans="1:6" s="1" customFormat="1" x14ac:dyDescent="0.2">
      <c r="A58" s="31"/>
      <c r="B58" s="31"/>
      <c r="D58" s="85"/>
      <c r="F58" s="2"/>
    </row>
    <row r="59" spans="1:6" s="1" customFormat="1" x14ac:dyDescent="0.2">
      <c r="A59" s="31"/>
      <c r="B59" s="31"/>
      <c r="D59" s="85"/>
      <c r="F59" s="2"/>
    </row>
    <row r="60" spans="1:6" s="1" customFormat="1" x14ac:dyDescent="0.2">
      <c r="A60" s="31"/>
      <c r="B60" s="31"/>
      <c r="D60" s="85"/>
      <c r="F60" s="2"/>
    </row>
    <row r="61" spans="1:6" s="1" customFormat="1" x14ac:dyDescent="0.2">
      <c r="A61" s="31"/>
      <c r="B61" s="31"/>
      <c r="D61" s="85"/>
      <c r="F61" s="2"/>
    </row>
    <row r="62" spans="1:6" s="1" customFormat="1" x14ac:dyDescent="0.2">
      <c r="A62" s="31"/>
      <c r="B62" s="31"/>
      <c r="D62" s="85"/>
      <c r="F62" s="2"/>
    </row>
    <row r="63" spans="1:6" s="1" customFormat="1" x14ac:dyDescent="0.2">
      <c r="A63" s="31"/>
      <c r="B63" s="31"/>
      <c r="D63" s="85"/>
      <c r="F63" s="2"/>
    </row>
    <row r="64" spans="1:6" s="1" customFormat="1" x14ac:dyDescent="0.2">
      <c r="A64" s="31"/>
      <c r="B64" s="31"/>
      <c r="D64" s="85"/>
      <c r="F64" s="2"/>
    </row>
    <row r="65" spans="1:6" s="1" customFormat="1" x14ac:dyDescent="0.2">
      <c r="A65" s="31"/>
      <c r="B65" s="31"/>
      <c r="D65" s="85"/>
      <c r="F65" s="2"/>
    </row>
    <row r="66" spans="1:6" s="1" customFormat="1" x14ac:dyDescent="0.2">
      <c r="A66" s="31"/>
      <c r="B66" s="31"/>
      <c r="D66" s="85"/>
      <c r="F66" s="2"/>
    </row>
    <row r="67" spans="1:6" s="1" customFormat="1" x14ac:dyDescent="0.2">
      <c r="A67" s="31"/>
      <c r="B67" s="31"/>
      <c r="D67" s="85"/>
      <c r="F67" s="2"/>
    </row>
    <row r="68" spans="1:6" s="1" customFormat="1" x14ac:dyDescent="0.2">
      <c r="A68" s="31"/>
      <c r="B68" s="31"/>
      <c r="D68" s="85"/>
      <c r="F68" s="2"/>
    </row>
    <row r="69" spans="1:6" s="1" customFormat="1" x14ac:dyDescent="0.2">
      <c r="A69" s="31"/>
      <c r="B69" s="31"/>
      <c r="D69" s="85"/>
      <c r="F69" s="2"/>
    </row>
    <row r="70" spans="1:6" s="1" customFormat="1" x14ac:dyDescent="0.2">
      <c r="A70" s="31"/>
      <c r="B70" s="31"/>
      <c r="D70" s="85"/>
      <c r="F70" s="2"/>
    </row>
    <row r="71" spans="1:6" s="1" customFormat="1" x14ac:dyDescent="0.2">
      <c r="A71" s="31"/>
      <c r="B71" s="31"/>
      <c r="D71" s="85"/>
      <c r="F71" s="2"/>
    </row>
    <row r="72" spans="1:6" s="1" customFormat="1" x14ac:dyDescent="0.2">
      <c r="A72" s="31"/>
      <c r="B72" s="31"/>
      <c r="D72" s="85"/>
      <c r="F72" s="2"/>
    </row>
    <row r="73" spans="1:6" s="1" customFormat="1" x14ac:dyDescent="0.2">
      <c r="A73" s="31"/>
      <c r="B73" s="31"/>
      <c r="D73" s="85"/>
      <c r="F73" s="2"/>
    </row>
    <row r="74" spans="1:6" s="1" customFormat="1" x14ac:dyDescent="0.2">
      <c r="A74" s="31"/>
      <c r="B74" s="31"/>
      <c r="D74" s="85"/>
      <c r="F74" s="2"/>
    </row>
    <row r="75" spans="1:6" s="1" customFormat="1" x14ac:dyDescent="0.2">
      <c r="A75" s="31"/>
      <c r="B75" s="31"/>
      <c r="D75" s="85"/>
      <c r="F75" s="2"/>
    </row>
    <row r="76" spans="1:6" s="1" customFormat="1" x14ac:dyDescent="0.2">
      <c r="A76" s="31"/>
      <c r="B76" s="31"/>
      <c r="D76" s="85"/>
      <c r="F76" s="2"/>
    </row>
    <row r="77" spans="1:6" s="1" customFormat="1" x14ac:dyDescent="0.2">
      <c r="A77" s="31"/>
      <c r="B77" s="31"/>
      <c r="D77" s="85"/>
      <c r="F77" s="2"/>
    </row>
    <row r="78" spans="1:6" s="1" customFormat="1" x14ac:dyDescent="0.2">
      <c r="A78" s="31"/>
      <c r="B78" s="31"/>
      <c r="D78" s="85"/>
      <c r="F78" s="2"/>
    </row>
    <row r="79" spans="1:6" s="1" customFormat="1" x14ac:dyDescent="0.2">
      <c r="A79" s="31"/>
      <c r="B79" s="31"/>
      <c r="D79" s="85"/>
      <c r="F79" s="2"/>
    </row>
    <row r="80" spans="1:6" s="1" customFormat="1" x14ac:dyDescent="0.2">
      <c r="A80" s="31"/>
      <c r="B80" s="31"/>
      <c r="D80" s="85"/>
      <c r="F80" s="2"/>
    </row>
    <row r="81" spans="1:6" s="1" customFormat="1" x14ac:dyDescent="0.2">
      <c r="A81" s="31"/>
      <c r="B81" s="31"/>
      <c r="D81" s="85"/>
      <c r="F81" s="2"/>
    </row>
    <row r="82" spans="1:6" s="1" customFormat="1" x14ac:dyDescent="0.2">
      <c r="A82" s="31"/>
      <c r="B82" s="31"/>
      <c r="D82" s="85"/>
      <c r="F82" s="2"/>
    </row>
    <row r="83" spans="1:6" s="1" customFormat="1" x14ac:dyDescent="0.2">
      <c r="A83" s="31"/>
      <c r="B83" s="31"/>
      <c r="D83" s="85"/>
      <c r="F83" s="2"/>
    </row>
    <row r="84" spans="1:6" s="1" customFormat="1" x14ac:dyDescent="0.2">
      <c r="A84" s="31"/>
      <c r="B84" s="31"/>
      <c r="D84" s="85"/>
      <c r="F84" s="2"/>
    </row>
    <row r="85" spans="1:6" s="1" customFormat="1" x14ac:dyDescent="0.2">
      <c r="A85" s="31"/>
      <c r="B85" s="31"/>
      <c r="D85" s="85"/>
      <c r="F85" s="2"/>
    </row>
    <row r="86" spans="1:6" s="1" customFormat="1" x14ac:dyDescent="0.2">
      <c r="A86" s="31"/>
      <c r="B86" s="31"/>
      <c r="D86" s="85"/>
      <c r="F86" s="2"/>
    </row>
    <row r="87" spans="1:6" s="1" customFormat="1" x14ac:dyDescent="0.2">
      <c r="A87" s="31"/>
      <c r="B87" s="31"/>
      <c r="D87" s="85"/>
      <c r="F87" s="2"/>
    </row>
    <row r="88" spans="1:6" s="1" customFormat="1" x14ac:dyDescent="0.2">
      <c r="A88" s="31"/>
      <c r="B88" s="31"/>
      <c r="D88" s="85"/>
      <c r="F88" s="2"/>
    </row>
    <row r="89" spans="1:6" s="1" customFormat="1" x14ac:dyDescent="0.2">
      <c r="A89" s="31"/>
      <c r="B89" s="31"/>
      <c r="D89" s="85"/>
      <c r="F89" s="2"/>
    </row>
    <row r="90" spans="1:6" s="1" customFormat="1" x14ac:dyDescent="0.2">
      <c r="A90" s="31"/>
      <c r="B90" s="31"/>
      <c r="D90" s="85"/>
      <c r="F90" s="2"/>
    </row>
    <row r="91" spans="1:6" s="1" customFormat="1" x14ac:dyDescent="0.2">
      <c r="A91" s="31"/>
      <c r="B91" s="31"/>
      <c r="D91" s="85"/>
      <c r="F91" s="2"/>
    </row>
    <row r="92" spans="1:6" s="1" customFormat="1" x14ac:dyDescent="0.2">
      <c r="A92" s="31"/>
      <c r="B92" s="31"/>
      <c r="D92" s="85"/>
      <c r="F92" s="2"/>
    </row>
    <row r="93" spans="1:6" s="1" customFormat="1" x14ac:dyDescent="0.2">
      <c r="A93" s="31"/>
      <c r="B93" s="31"/>
      <c r="D93" s="85"/>
      <c r="F93" s="2"/>
    </row>
    <row r="94" spans="1:6" s="1" customFormat="1" x14ac:dyDescent="0.2">
      <c r="A94" s="31"/>
      <c r="B94" s="31"/>
      <c r="D94" s="85"/>
      <c r="F94" s="2"/>
    </row>
    <row r="95" spans="1:6" s="1" customFormat="1" x14ac:dyDescent="0.2">
      <c r="A95" s="31"/>
      <c r="B95" s="31"/>
      <c r="D95" s="85"/>
      <c r="F95" s="2"/>
    </row>
    <row r="96" spans="1:6" s="1" customFormat="1" x14ac:dyDescent="0.2">
      <c r="A96" s="31"/>
      <c r="B96" s="31"/>
      <c r="D96" s="85"/>
      <c r="F96" s="2"/>
    </row>
    <row r="97" spans="1:6" s="1" customFormat="1" x14ac:dyDescent="0.2">
      <c r="A97" s="31"/>
      <c r="B97" s="31"/>
      <c r="D97" s="85"/>
      <c r="F97" s="2"/>
    </row>
    <row r="98" spans="1:6" s="1" customFormat="1" x14ac:dyDescent="0.2">
      <c r="A98" s="31"/>
      <c r="B98" s="31"/>
      <c r="D98" s="85"/>
      <c r="F98" s="2"/>
    </row>
    <row r="99" spans="1:6" s="1" customFormat="1" x14ac:dyDescent="0.2">
      <c r="A99" s="31"/>
      <c r="B99" s="31"/>
      <c r="D99" s="85"/>
      <c r="F99" s="2"/>
    </row>
    <row r="100" spans="1:6" s="1" customFormat="1" x14ac:dyDescent="0.2">
      <c r="A100" s="31"/>
      <c r="B100" s="31"/>
      <c r="D100" s="85"/>
      <c r="F100" s="2"/>
    </row>
    <row r="101" spans="1:6" s="1" customFormat="1" x14ac:dyDescent="0.2">
      <c r="A101" s="31"/>
      <c r="B101" s="31"/>
      <c r="D101" s="85"/>
      <c r="F101" s="2"/>
    </row>
    <row r="102" spans="1:6" s="1" customFormat="1" x14ac:dyDescent="0.2">
      <c r="A102" s="31"/>
      <c r="B102" s="31"/>
      <c r="D102" s="85"/>
      <c r="F102" s="2"/>
    </row>
    <row r="103" spans="1:6" s="1" customFormat="1" x14ac:dyDescent="0.2">
      <c r="A103" s="31"/>
      <c r="B103" s="31"/>
      <c r="D103" s="85"/>
      <c r="F103" s="2"/>
    </row>
    <row r="104" spans="1:6" s="1" customFormat="1" x14ac:dyDescent="0.2">
      <c r="A104" s="31"/>
      <c r="B104" s="31"/>
      <c r="D104" s="85"/>
      <c r="F104" s="2"/>
    </row>
    <row r="105" spans="1:6" s="1" customFormat="1" x14ac:dyDescent="0.2">
      <c r="A105" s="31"/>
      <c r="B105" s="31"/>
      <c r="D105" s="85"/>
      <c r="F105" s="2"/>
    </row>
    <row r="106" spans="1:6" s="1" customFormat="1" x14ac:dyDescent="0.2">
      <c r="A106" s="31"/>
      <c r="B106" s="31"/>
      <c r="D106" s="85"/>
      <c r="F106" s="2"/>
    </row>
    <row r="107" spans="1:6" s="1" customFormat="1" x14ac:dyDescent="0.2">
      <c r="A107" s="31"/>
      <c r="B107" s="31"/>
      <c r="D107" s="85"/>
      <c r="F107" s="2"/>
    </row>
    <row r="108" spans="1:6" s="1" customFormat="1" x14ac:dyDescent="0.2">
      <c r="A108" s="31"/>
      <c r="B108" s="31"/>
      <c r="D108" s="85"/>
      <c r="F108" s="2"/>
    </row>
    <row r="109" spans="1:6" s="1" customFormat="1" x14ac:dyDescent="0.2">
      <c r="A109" s="31"/>
      <c r="B109" s="31"/>
      <c r="D109" s="85"/>
      <c r="F109" s="2"/>
    </row>
    <row r="110" spans="1:6" s="1" customFormat="1" x14ac:dyDescent="0.2">
      <c r="A110" s="31"/>
      <c r="B110" s="31"/>
      <c r="D110" s="85"/>
      <c r="F110" s="2"/>
    </row>
    <row r="111" spans="1:6" s="1" customFormat="1" x14ac:dyDescent="0.2">
      <c r="A111" s="31"/>
      <c r="B111" s="31"/>
      <c r="D111" s="85"/>
      <c r="F111" s="2"/>
    </row>
    <row r="112" spans="1:6" s="1" customFormat="1" x14ac:dyDescent="0.2">
      <c r="A112" s="31"/>
      <c r="B112" s="31"/>
      <c r="D112" s="85"/>
      <c r="F112" s="2"/>
    </row>
    <row r="113" spans="1:6" s="1" customFormat="1" x14ac:dyDescent="0.2">
      <c r="A113" s="31"/>
      <c r="B113" s="31"/>
      <c r="D113" s="85"/>
      <c r="F113" s="2"/>
    </row>
    <row r="114" spans="1:6" s="1" customFormat="1" x14ac:dyDescent="0.2">
      <c r="A114" s="31"/>
      <c r="B114" s="31"/>
      <c r="D114" s="85"/>
      <c r="F114" s="2"/>
    </row>
    <row r="115" spans="1:6" s="1" customFormat="1" x14ac:dyDescent="0.2">
      <c r="A115" s="31"/>
      <c r="B115" s="31"/>
      <c r="D115" s="85"/>
      <c r="F115" s="2"/>
    </row>
    <row r="116" spans="1:6" s="1" customFormat="1" x14ac:dyDescent="0.2">
      <c r="A116" s="31"/>
      <c r="B116" s="31"/>
      <c r="D116" s="85"/>
      <c r="F116" s="2"/>
    </row>
    <row r="117" spans="1:6" s="1" customFormat="1" x14ac:dyDescent="0.2">
      <c r="A117" s="31"/>
      <c r="B117" s="31"/>
      <c r="D117" s="85"/>
      <c r="F117" s="2"/>
    </row>
    <row r="118" spans="1:6" s="1" customFormat="1" x14ac:dyDescent="0.2">
      <c r="A118" s="31"/>
      <c r="B118" s="31"/>
      <c r="D118" s="85"/>
      <c r="F118" s="2"/>
    </row>
    <row r="119" spans="1:6" s="1" customFormat="1" x14ac:dyDescent="0.2">
      <c r="A119" s="31"/>
      <c r="B119" s="31"/>
      <c r="D119" s="85"/>
      <c r="F119" s="2"/>
    </row>
    <row r="120" spans="1:6" s="1" customFormat="1" x14ac:dyDescent="0.2">
      <c r="A120" s="31"/>
      <c r="B120" s="31"/>
      <c r="D120" s="85"/>
      <c r="F120" s="2"/>
    </row>
    <row r="121" spans="1:6" s="1" customFormat="1" x14ac:dyDescent="0.2">
      <c r="A121" s="31"/>
      <c r="B121" s="31"/>
      <c r="D121" s="85"/>
      <c r="F121" s="2"/>
    </row>
    <row r="122" spans="1:6" s="1" customFormat="1" x14ac:dyDescent="0.2">
      <c r="A122" s="31"/>
      <c r="B122" s="31"/>
      <c r="D122" s="85"/>
      <c r="F122" s="2"/>
    </row>
    <row r="123" spans="1:6" s="1" customFormat="1" x14ac:dyDescent="0.2">
      <c r="A123" s="31"/>
      <c r="B123" s="31"/>
      <c r="D123" s="85"/>
      <c r="F123" s="2"/>
    </row>
    <row r="124" spans="1:6" s="1" customFormat="1" x14ac:dyDescent="0.2">
      <c r="A124" s="31"/>
      <c r="B124" s="31"/>
      <c r="D124" s="85"/>
      <c r="F124" s="2"/>
    </row>
    <row r="125" spans="1:6" s="1" customFormat="1" x14ac:dyDescent="0.2">
      <c r="A125" s="31"/>
      <c r="B125" s="31"/>
      <c r="D125" s="85"/>
      <c r="F125" s="2"/>
    </row>
    <row r="126" spans="1:6" s="1" customFormat="1" x14ac:dyDescent="0.2">
      <c r="A126" s="31"/>
      <c r="B126" s="31"/>
      <c r="D126" s="85"/>
      <c r="F126" s="2"/>
    </row>
    <row r="127" spans="1:6" s="1" customFormat="1" x14ac:dyDescent="0.2">
      <c r="A127" s="31"/>
      <c r="B127" s="31"/>
      <c r="D127" s="85"/>
      <c r="F127" s="2"/>
    </row>
    <row r="128" spans="1:6" s="1" customFormat="1" x14ac:dyDescent="0.2">
      <c r="A128" s="31"/>
      <c r="B128" s="31"/>
      <c r="D128" s="85"/>
      <c r="F128" s="2"/>
    </row>
    <row r="129" spans="1:6" s="1" customFormat="1" x14ac:dyDescent="0.2">
      <c r="A129" s="31"/>
      <c r="B129" s="31"/>
      <c r="D129" s="85"/>
      <c r="F129" s="2"/>
    </row>
    <row r="130" spans="1:6" s="1" customFormat="1" x14ac:dyDescent="0.2">
      <c r="A130" s="31"/>
      <c r="B130" s="31"/>
      <c r="D130" s="85"/>
      <c r="F130" s="2"/>
    </row>
    <row r="131" spans="1:6" s="1" customFormat="1" x14ac:dyDescent="0.2">
      <c r="A131" s="31"/>
      <c r="B131" s="31"/>
      <c r="D131" s="85"/>
      <c r="F131" s="2"/>
    </row>
    <row r="132" spans="1:6" s="1" customFormat="1" x14ac:dyDescent="0.2">
      <c r="A132" s="31"/>
      <c r="B132" s="31"/>
      <c r="D132" s="85"/>
      <c r="F132" s="2"/>
    </row>
    <row r="133" spans="1:6" s="1" customFormat="1" x14ac:dyDescent="0.2">
      <c r="A133" s="31"/>
      <c r="B133" s="31"/>
      <c r="D133" s="85"/>
      <c r="F133" s="2"/>
    </row>
    <row r="134" spans="1:6" s="1" customFormat="1" x14ac:dyDescent="0.2">
      <c r="A134" s="31"/>
      <c r="B134" s="31"/>
      <c r="D134" s="85"/>
      <c r="F134" s="2"/>
    </row>
    <row r="135" spans="1:6" s="1" customFormat="1" x14ac:dyDescent="0.2">
      <c r="A135" s="31"/>
      <c r="B135" s="31"/>
      <c r="D135" s="85"/>
      <c r="F135" s="2"/>
    </row>
    <row r="136" spans="1:6" s="1" customFormat="1" x14ac:dyDescent="0.2">
      <c r="A136" s="31"/>
      <c r="B136" s="31"/>
      <c r="D136" s="85"/>
      <c r="F136" s="2"/>
    </row>
    <row r="137" spans="1:6" s="1" customFormat="1" x14ac:dyDescent="0.2">
      <c r="A137" s="31"/>
      <c r="B137" s="31"/>
      <c r="D137" s="85"/>
      <c r="F137" s="2"/>
    </row>
    <row r="138" spans="1:6" s="1" customFormat="1" x14ac:dyDescent="0.2">
      <c r="A138" s="31"/>
      <c r="B138" s="31"/>
      <c r="D138" s="85"/>
      <c r="F138" s="2"/>
    </row>
    <row r="139" spans="1:6" s="1" customFormat="1" x14ac:dyDescent="0.2">
      <c r="A139" s="31"/>
      <c r="B139" s="31"/>
      <c r="D139" s="85"/>
      <c r="F139" s="2"/>
    </row>
    <row r="140" spans="1:6" s="1" customFormat="1" x14ac:dyDescent="0.2">
      <c r="A140" s="31"/>
      <c r="B140" s="31"/>
      <c r="D140" s="85"/>
      <c r="F140" s="2"/>
    </row>
    <row r="141" spans="1:6" s="1" customFormat="1" x14ac:dyDescent="0.2">
      <c r="A141" s="31"/>
      <c r="B141" s="31"/>
      <c r="D141" s="85"/>
      <c r="F141" s="2"/>
    </row>
    <row r="142" spans="1:6" s="1" customFormat="1" x14ac:dyDescent="0.2">
      <c r="A142" s="31"/>
      <c r="B142" s="31"/>
      <c r="D142" s="85"/>
      <c r="F142" s="2"/>
    </row>
    <row r="143" spans="1:6" s="1" customFormat="1" x14ac:dyDescent="0.2">
      <c r="A143" s="31"/>
      <c r="B143" s="31"/>
      <c r="D143" s="85"/>
      <c r="F143" s="2"/>
    </row>
    <row r="144" spans="1:6" s="1" customFormat="1" x14ac:dyDescent="0.2">
      <c r="A144" s="31"/>
      <c r="B144" s="31"/>
      <c r="D144" s="85"/>
      <c r="F144" s="2"/>
    </row>
    <row r="145" spans="1:6" s="1" customFormat="1" x14ac:dyDescent="0.2">
      <c r="A145" s="31"/>
      <c r="B145" s="31"/>
      <c r="D145" s="85"/>
      <c r="F145" s="2"/>
    </row>
    <row r="146" spans="1:6" s="1" customFormat="1" x14ac:dyDescent="0.2">
      <c r="A146" s="31"/>
      <c r="B146" s="31"/>
      <c r="D146" s="85"/>
      <c r="F146" s="2"/>
    </row>
    <row r="147" spans="1:6" s="1" customFormat="1" x14ac:dyDescent="0.2">
      <c r="A147" s="31"/>
      <c r="B147" s="31"/>
      <c r="D147" s="85"/>
      <c r="F147" s="2"/>
    </row>
    <row r="148" spans="1:6" s="1" customFormat="1" x14ac:dyDescent="0.2">
      <c r="A148" s="31"/>
      <c r="B148" s="31"/>
      <c r="D148" s="85"/>
      <c r="F148" s="2"/>
    </row>
    <row r="149" spans="1:6" s="1" customFormat="1" x14ac:dyDescent="0.2">
      <c r="A149" s="31"/>
      <c r="B149" s="31"/>
      <c r="D149" s="85"/>
      <c r="F149" s="2"/>
    </row>
    <row r="150" spans="1:6" s="1" customFormat="1" x14ac:dyDescent="0.2">
      <c r="A150" s="31"/>
      <c r="B150" s="31"/>
      <c r="D150" s="85"/>
      <c r="F150" s="2"/>
    </row>
    <row r="151" spans="1:6" s="1" customFormat="1" x14ac:dyDescent="0.2">
      <c r="A151" s="31"/>
      <c r="B151" s="31"/>
      <c r="D151" s="85"/>
      <c r="F151" s="2"/>
    </row>
    <row r="152" spans="1:6" s="1" customFormat="1" x14ac:dyDescent="0.2">
      <c r="A152" s="31"/>
      <c r="B152" s="31"/>
      <c r="D152" s="85"/>
      <c r="F152" s="2"/>
    </row>
    <row r="153" spans="1:6" s="1" customFormat="1" x14ac:dyDescent="0.2">
      <c r="A153" s="31"/>
      <c r="B153" s="31"/>
      <c r="D153" s="85"/>
      <c r="F153" s="2"/>
    </row>
    <row r="154" spans="1:6" s="1" customFormat="1" x14ac:dyDescent="0.2">
      <c r="A154" s="31"/>
      <c r="B154" s="31"/>
      <c r="D154" s="85"/>
      <c r="F154" s="2"/>
    </row>
    <row r="155" spans="1:6" s="1" customFormat="1" x14ac:dyDescent="0.2">
      <c r="A155" s="31"/>
      <c r="B155" s="31"/>
      <c r="D155" s="85"/>
      <c r="F155" s="2"/>
    </row>
    <row r="156" spans="1:6" s="1" customFormat="1" x14ac:dyDescent="0.2">
      <c r="A156" s="31"/>
      <c r="B156" s="31"/>
      <c r="D156" s="85"/>
      <c r="F156" s="2"/>
    </row>
    <row r="157" spans="1:6" s="1" customFormat="1" x14ac:dyDescent="0.2">
      <c r="A157" s="31"/>
      <c r="B157" s="31"/>
      <c r="D157" s="85"/>
      <c r="F157" s="2"/>
    </row>
    <row r="158" spans="1:6" s="1" customFormat="1" x14ac:dyDescent="0.2">
      <c r="A158" s="31"/>
      <c r="B158" s="31"/>
      <c r="D158" s="85"/>
      <c r="F158" s="2"/>
    </row>
    <row r="159" spans="1:6" s="1" customFormat="1" x14ac:dyDescent="0.2">
      <c r="A159" s="31"/>
      <c r="B159" s="31"/>
      <c r="D159" s="85"/>
      <c r="F159" s="2"/>
    </row>
    <row r="160" spans="1:6" s="1" customFormat="1" x14ac:dyDescent="0.2">
      <c r="A160" s="31"/>
      <c r="B160" s="31"/>
      <c r="D160" s="85"/>
      <c r="F160" s="2"/>
    </row>
    <row r="161" spans="1:6" s="1" customFormat="1" x14ac:dyDescent="0.2">
      <c r="A161" s="31"/>
      <c r="B161" s="31"/>
      <c r="D161" s="85"/>
      <c r="F161" s="2"/>
    </row>
    <row r="162" spans="1:6" s="1" customFormat="1" x14ac:dyDescent="0.2">
      <c r="A162" s="31"/>
      <c r="B162" s="31"/>
      <c r="D162" s="85"/>
      <c r="F162" s="2"/>
    </row>
    <row r="163" spans="1:6" s="1" customFormat="1" x14ac:dyDescent="0.2">
      <c r="A163" s="31"/>
      <c r="B163" s="31"/>
      <c r="D163" s="85"/>
      <c r="F163" s="2"/>
    </row>
    <row r="164" spans="1:6" s="1" customFormat="1" x14ac:dyDescent="0.2">
      <c r="A164" s="31"/>
      <c r="B164" s="31"/>
      <c r="D164" s="85"/>
      <c r="F164" s="2"/>
    </row>
    <row r="165" spans="1:6" s="1" customFormat="1" x14ac:dyDescent="0.2">
      <c r="A165" s="31"/>
      <c r="B165" s="31"/>
      <c r="D165" s="85"/>
      <c r="F165" s="2"/>
    </row>
    <row r="166" spans="1:6" s="1" customFormat="1" x14ac:dyDescent="0.2">
      <c r="A166" s="31"/>
      <c r="B166" s="31"/>
      <c r="D166" s="85"/>
      <c r="F166" s="2"/>
    </row>
    <row r="167" spans="1:6" s="1" customFormat="1" x14ac:dyDescent="0.2">
      <c r="A167" s="31"/>
      <c r="B167" s="31"/>
      <c r="D167" s="85"/>
      <c r="F167" s="2"/>
    </row>
    <row r="168" spans="1:6" s="1" customFormat="1" x14ac:dyDescent="0.2">
      <c r="A168" s="31"/>
      <c r="B168" s="31"/>
      <c r="D168" s="85"/>
      <c r="F168" s="2"/>
    </row>
    <row r="169" spans="1:6" s="1" customFormat="1" x14ac:dyDescent="0.2">
      <c r="A169" s="31"/>
      <c r="B169" s="31"/>
      <c r="D169" s="85"/>
      <c r="F169" s="2"/>
    </row>
    <row r="170" spans="1:6" s="1" customFormat="1" x14ac:dyDescent="0.2">
      <c r="A170" s="31"/>
      <c r="B170" s="31"/>
      <c r="D170" s="85"/>
      <c r="F170" s="2"/>
    </row>
    <row r="171" spans="1:6" s="1" customFormat="1" x14ac:dyDescent="0.2">
      <c r="A171" s="31"/>
      <c r="B171" s="31"/>
      <c r="D171" s="85"/>
      <c r="F171" s="2"/>
    </row>
    <row r="172" spans="1:6" s="1" customFormat="1" x14ac:dyDescent="0.2">
      <c r="A172" s="31"/>
      <c r="B172" s="31"/>
      <c r="D172" s="85"/>
      <c r="F172" s="2"/>
    </row>
    <row r="173" spans="1:6" s="1" customFormat="1" x14ac:dyDescent="0.2">
      <c r="A173" s="31"/>
      <c r="B173" s="31"/>
      <c r="D173" s="85"/>
      <c r="F173" s="2"/>
    </row>
    <row r="174" spans="1:6" s="1" customFormat="1" x14ac:dyDescent="0.2">
      <c r="A174" s="31"/>
      <c r="B174" s="31"/>
      <c r="D174" s="85"/>
      <c r="F174" s="2"/>
    </row>
    <row r="175" spans="1:6" s="1" customFormat="1" x14ac:dyDescent="0.2">
      <c r="A175" s="31"/>
      <c r="B175" s="31"/>
      <c r="D175" s="85"/>
      <c r="F175" s="2"/>
    </row>
    <row r="176" spans="1:6" s="1" customFormat="1" x14ac:dyDescent="0.2">
      <c r="A176" s="31"/>
      <c r="B176" s="31"/>
      <c r="D176" s="85"/>
      <c r="F176" s="2"/>
    </row>
    <row r="177" spans="1:6" s="1" customFormat="1" x14ac:dyDescent="0.2">
      <c r="A177" s="31"/>
      <c r="B177" s="31"/>
      <c r="D177" s="85"/>
      <c r="F177" s="2"/>
    </row>
    <row r="178" spans="1:6" s="1" customFormat="1" x14ac:dyDescent="0.2">
      <c r="A178" s="31"/>
      <c r="B178" s="31"/>
      <c r="D178" s="85"/>
      <c r="F178" s="2"/>
    </row>
    <row r="179" spans="1:6" s="1" customFormat="1" x14ac:dyDescent="0.2">
      <c r="A179" s="31"/>
      <c r="B179" s="31"/>
      <c r="D179" s="85"/>
      <c r="F179" s="2"/>
    </row>
    <row r="180" spans="1:6" s="1" customFormat="1" x14ac:dyDescent="0.2">
      <c r="A180" s="31"/>
      <c r="B180" s="31"/>
      <c r="D180" s="85"/>
      <c r="F180" s="2"/>
    </row>
    <row r="181" spans="1:6" s="1" customFormat="1" x14ac:dyDescent="0.2">
      <c r="A181" s="31"/>
      <c r="B181" s="31"/>
      <c r="D181" s="85"/>
      <c r="F181" s="2"/>
    </row>
    <row r="182" spans="1:6" s="1" customFormat="1" x14ac:dyDescent="0.2">
      <c r="A182" s="31"/>
      <c r="B182" s="31"/>
      <c r="D182" s="85"/>
      <c r="F182" s="2"/>
    </row>
    <row r="183" spans="1:6" s="1" customFormat="1" x14ac:dyDescent="0.2">
      <c r="A183" s="31"/>
      <c r="B183" s="31"/>
      <c r="D183" s="85"/>
      <c r="F183" s="2"/>
    </row>
    <row r="184" spans="1:6" s="1" customFormat="1" x14ac:dyDescent="0.2">
      <c r="A184" s="31"/>
      <c r="B184" s="31"/>
      <c r="D184" s="85"/>
      <c r="F184" s="2"/>
    </row>
    <row r="185" spans="1:6" s="1" customFormat="1" x14ac:dyDescent="0.2">
      <c r="A185" s="31"/>
      <c r="B185" s="31"/>
      <c r="D185" s="85"/>
      <c r="F185" s="2"/>
    </row>
    <row r="186" spans="1:6" s="1" customFormat="1" x14ac:dyDescent="0.2">
      <c r="A186" s="31"/>
      <c r="B186" s="31"/>
      <c r="D186" s="85"/>
      <c r="F186" s="2"/>
    </row>
    <row r="187" spans="1:6" s="1" customFormat="1" x14ac:dyDescent="0.2">
      <c r="A187" s="31"/>
      <c r="B187" s="31"/>
      <c r="D187" s="85"/>
      <c r="F187" s="2"/>
    </row>
    <row r="188" spans="1:6" s="1" customFormat="1" x14ac:dyDescent="0.2">
      <c r="A188" s="31"/>
      <c r="B188" s="31"/>
      <c r="D188" s="85"/>
      <c r="F188" s="2"/>
    </row>
    <row r="189" spans="1:6" s="1" customFormat="1" x14ac:dyDescent="0.2">
      <c r="A189" s="31"/>
      <c r="B189" s="31"/>
      <c r="D189" s="85"/>
      <c r="F189" s="2"/>
    </row>
    <row r="190" spans="1:6" s="1" customFormat="1" x14ac:dyDescent="0.2">
      <c r="A190" s="31"/>
      <c r="B190" s="31"/>
      <c r="D190" s="85"/>
      <c r="F190" s="2"/>
    </row>
    <row r="191" spans="1:6" s="1" customFormat="1" x14ac:dyDescent="0.2">
      <c r="A191" s="31"/>
      <c r="B191" s="31"/>
      <c r="D191" s="85"/>
      <c r="F191" s="2"/>
    </row>
    <row r="192" spans="1:6" s="1" customFormat="1" x14ac:dyDescent="0.2">
      <c r="A192" s="31"/>
      <c r="B192" s="31"/>
      <c r="D192" s="85"/>
      <c r="F192" s="2"/>
    </row>
    <row r="193" spans="1:6" s="1" customFormat="1" x14ac:dyDescent="0.2">
      <c r="A193" s="31"/>
      <c r="B193" s="31"/>
      <c r="D193" s="85"/>
      <c r="F193" s="2"/>
    </row>
    <row r="194" spans="1:6" s="1" customFormat="1" x14ac:dyDescent="0.2">
      <c r="A194" s="31"/>
      <c r="B194" s="31"/>
      <c r="D194" s="85"/>
      <c r="F194" s="2"/>
    </row>
    <row r="195" spans="1:6" s="1" customFormat="1" x14ac:dyDescent="0.2">
      <c r="A195" s="31"/>
      <c r="B195" s="31"/>
      <c r="D195" s="85"/>
      <c r="F195" s="2"/>
    </row>
    <row r="196" spans="1:6" s="1" customFormat="1" x14ac:dyDescent="0.2">
      <c r="A196" s="31"/>
      <c r="B196" s="31"/>
      <c r="D196" s="85"/>
      <c r="F196" s="2"/>
    </row>
    <row r="197" spans="1:6" s="1" customFormat="1" x14ac:dyDescent="0.2">
      <c r="A197" s="31"/>
      <c r="B197" s="31"/>
      <c r="D197" s="85"/>
      <c r="F197" s="2"/>
    </row>
    <row r="198" spans="1:6" s="1" customFormat="1" x14ac:dyDescent="0.2">
      <c r="A198" s="31"/>
      <c r="B198" s="31"/>
      <c r="D198" s="85"/>
      <c r="F198" s="2"/>
    </row>
    <row r="199" spans="1:6" s="1" customFormat="1" x14ac:dyDescent="0.2">
      <c r="A199" s="31"/>
      <c r="B199" s="31"/>
      <c r="D199" s="85"/>
      <c r="F199" s="2"/>
    </row>
    <row r="200" spans="1:6" s="1" customFormat="1" x14ac:dyDescent="0.2">
      <c r="A200" s="31"/>
      <c r="B200" s="31"/>
      <c r="D200" s="85"/>
      <c r="F200" s="2"/>
    </row>
    <row r="201" spans="1:6" s="1" customFormat="1" x14ac:dyDescent="0.2">
      <c r="A201" s="31"/>
      <c r="B201" s="31"/>
      <c r="D201" s="85"/>
      <c r="F201" s="2"/>
    </row>
    <row r="202" spans="1:6" s="1" customFormat="1" x14ac:dyDescent="0.2">
      <c r="A202" s="31"/>
      <c r="B202" s="31"/>
      <c r="D202" s="85"/>
      <c r="F202" s="2"/>
    </row>
    <row r="203" spans="1:6" s="1" customFormat="1" x14ac:dyDescent="0.2">
      <c r="A203" s="31"/>
      <c r="B203" s="31"/>
      <c r="D203" s="85"/>
      <c r="F203" s="2"/>
    </row>
    <row r="204" spans="1:6" s="1" customFormat="1" x14ac:dyDescent="0.2">
      <c r="A204" s="31"/>
      <c r="B204" s="31"/>
      <c r="D204" s="85"/>
      <c r="F204" s="2"/>
    </row>
    <row r="205" spans="1:6" s="1" customFormat="1" x14ac:dyDescent="0.2">
      <c r="A205" s="31"/>
      <c r="B205" s="31"/>
      <c r="D205" s="85"/>
      <c r="F205" s="2"/>
    </row>
    <row r="206" spans="1:6" s="1" customFormat="1" x14ac:dyDescent="0.2">
      <c r="A206" s="31"/>
      <c r="B206" s="31"/>
      <c r="D206" s="85"/>
      <c r="F206" s="2"/>
    </row>
    <row r="207" spans="1:6" s="1" customFormat="1" x14ac:dyDescent="0.2">
      <c r="A207" s="31"/>
      <c r="B207" s="31"/>
      <c r="D207" s="85"/>
      <c r="F207" s="2"/>
    </row>
    <row r="208" spans="1:6" s="1" customFormat="1" x14ac:dyDescent="0.2">
      <c r="A208" s="31"/>
      <c r="B208" s="31"/>
      <c r="D208" s="85"/>
      <c r="F208" s="2"/>
    </row>
    <row r="209" spans="1:6" s="1" customFormat="1" x14ac:dyDescent="0.2">
      <c r="A209" s="31"/>
      <c r="B209" s="31"/>
      <c r="D209" s="85"/>
      <c r="F209" s="2"/>
    </row>
    <row r="210" spans="1:6" s="1" customFormat="1" x14ac:dyDescent="0.2">
      <c r="A210" s="31"/>
      <c r="B210" s="31"/>
      <c r="D210" s="85"/>
      <c r="F210" s="2"/>
    </row>
    <row r="211" spans="1:6" s="1" customFormat="1" x14ac:dyDescent="0.2">
      <c r="A211" s="31"/>
      <c r="B211" s="31"/>
      <c r="D211" s="85"/>
      <c r="F211" s="2"/>
    </row>
    <row r="212" spans="1:6" s="1" customFormat="1" x14ac:dyDescent="0.2">
      <c r="A212" s="31"/>
      <c r="B212" s="31"/>
      <c r="D212" s="85"/>
      <c r="F212" s="2"/>
    </row>
    <row r="213" spans="1:6" s="1" customFormat="1" x14ac:dyDescent="0.2">
      <c r="A213" s="31"/>
      <c r="B213" s="31"/>
      <c r="D213" s="85"/>
      <c r="F213" s="2"/>
    </row>
    <row r="214" spans="1:6" s="1" customFormat="1" x14ac:dyDescent="0.2">
      <c r="A214" s="31"/>
      <c r="B214" s="31"/>
      <c r="D214" s="85"/>
      <c r="F214" s="2"/>
    </row>
    <row r="215" spans="1:6" s="1" customFormat="1" x14ac:dyDescent="0.2">
      <c r="A215" s="31"/>
      <c r="B215" s="31"/>
      <c r="D215" s="85"/>
      <c r="F215" s="2"/>
    </row>
    <row r="216" spans="1:6" s="1" customFormat="1" x14ac:dyDescent="0.2">
      <c r="A216" s="31"/>
      <c r="B216" s="31"/>
      <c r="D216" s="85"/>
      <c r="F216" s="2"/>
    </row>
    <row r="217" spans="1:6" s="1" customFormat="1" x14ac:dyDescent="0.2">
      <c r="A217" s="31"/>
      <c r="B217" s="31"/>
      <c r="D217" s="85"/>
      <c r="F217" s="2"/>
    </row>
    <row r="218" spans="1:6" s="1" customFormat="1" x14ac:dyDescent="0.2">
      <c r="A218" s="31"/>
      <c r="B218" s="31"/>
      <c r="D218" s="85"/>
      <c r="F218" s="2"/>
    </row>
    <row r="219" spans="1:6" s="1" customFormat="1" x14ac:dyDescent="0.2">
      <c r="A219" s="31"/>
      <c r="B219" s="31"/>
      <c r="D219" s="85"/>
      <c r="F219" s="2"/>
    </row>
    <row r="220" spans="1:6" s="1" customFormat="1" x14ac:dyDescent="0.2">
      <c r="A220" s="31"/>
      <c r="B220" s="31"/>
      <c r="D220" s="85"/>
      <c r="F220" s="2"/>
    </row>
    <row r="221" spans="1:6" s="1" customFormat="1" x14ac:dyDescent="0.2">
      <c r="A221" s="31"/>
      <c r="B221" s="31"/>
      <c r="D221" s="85"/>
      <c r="F221" s="2"/>
    </row>
    <row r="222" spans="1:6" s="1" customFormat="1" x14ac:dyDescent="0.2">
      <c r="A222" s="31"/>
      <c r="B222" s="31"/>
      <c r="D222" s="85"/>
      <c r="F222" s="2"/>
    </row>
    <row r="223" spans="1:6" s="1" customFormat="1" x14ac:dyDescent="0.2">
      <c r="A223" s="31"/>
      <c r="B223" s="31"/>
      <c r="D223" s="85"/>
      <c r="F223" s="2"/>
    </row>
    <row r="224" spans="1:6" s="1" customFormat="1" x14ac:dyDescent="0.2">
      <c r="A224" s="31"/>
      <c r="B224" s="31"/>
      <c r="D224" s="85"/>
      <c r="F224" s="2"/>
    </row>
    <row r="225" spans="1:6" s="1" customFormat="1" x14ac:dyDescent="0.2">
      <c r="A225" s="31"/>
      <c r="B225" s="31"/>
      <c r="D225" s="85"/>
      <c r="F225" s="2"/>
    </row>
    <row r="226" spans="1:6" s="1" customFormat="1" x14ac:dyDescent="0.2">
      <c r="A226" s="31"/>
      <c r="B226" s="31"/>
      <c r="D226" s="85"/>
      <c r="F226" s="2"/>
    </row>
    <row r="227" spans="1:6" s="1" customFormat="1" x14ac:dyDescent="0.2">
      <c r="A227" s="31"/>
      <c r="B227" s="31"/>
      <c r="D227" s="85"/>
      <c r="F227" s="2"/>
    </row>
    <row r="228" spans="1:6" s="1" customFormat="1" x14ac:dyDescent="0.2">
      <c r="A228" s="31"/>
      <c r="B228" s="31"/>
      <c r="D228" s="85"/>
      <c r="F228" s="2"/>
    </row>
    <row r="229" spans="1:6" s="1" customFormat="1" x14ac:dyDescent="0.2">
      <c r="A229" s="31"/>
      <c r="B229" s="31"/>
      <c r="D229" s="85"/>
      <c r="F229" s="2"/>
    </row>
    <row r="230" spans="1:6" s="1" customFormat="1" x14ac:dyDescent="0.2">
      <c r="A230" s="31"/>
      <c r="B230" s="31"/>
      <c r="D230" s="85"/>
      <c r="F230" s="2"/>
    </row>
    <row r="231" spans="1:6" s="1" customFormat="1" x14ac:dyDescent="0.2">
      <c r="A231" s="31"/>
      <c r="B231" s="31"/>
      <c r="D231" s="85"/>
      <c r="F231" s="2"/>
    </row>
    <row r="232" spans="1:6" s="1" customFormat="1" x14ac:dyDescent="0.2">
      <c r="A232" s="31"/>
      <c r="B232" s="31"/>
      <c r="D232" s="85"/>
      <c r="F232" s="2"/>
    </row>
    <row r="233" spans="1:6" s="1" customFormat="1" x14ac:dyDescent="0.2">
      <c r="A233" s="31"/>
      <c r="B233" s="31"/>
      <c r="D233" s="85"/>
      <c r="F233" s="2"/>
    </row>
    <row r="234" spans="1:6" s="1" customFormat="1" x14ac:dyDescent="0.2">
      <c r="A234" s="31"/>
      <c r="B234" s="31"/>
      <c r="D234" s="85"/>
      <c r="F234" s="2"/>
    </row>
    <row r="235" spans="1:6" s="1" customFormat="1" x14ac:dyDescent="0.2">
      <c r="A235" s="31"/>
      <c r="B235" s="31"/>
      <c r="D235" s="85"/>
      <c r="F235" s="2"/>
    </row>
    <row r="236" spans="1:6" s="1" customFormat="1" x14ac:dyDescent="0.2">
      <c r="A236" s="31"/>
      <c r="B236" s="31"/>
      <c r="D236" s="85"/>
      <c r="F236" s="2"/>
    </row>
    <row r="237" spans="1:6" s="1" customFormat="1" x14ac:dyDescent="0.2">
      <c r="A237" s="31"/>
      <c r="B237" s="31"/>
      <c r="D237" s="85"/>
      <c r="F237" s="2"/>
    </row>
    <row r="238" spans="1:6" s="1" customFormat="1" x14ac:dyDescent="0.2">
      <c r="A238" s="31"/>
      <c r="B238" s="31"/>
      <c r="D238" s="85"/>
      <c r="F238" s="2"/>
    </row>
    <row r="239" spans="1:6" s="1" customFormat="1" x14ac:dyDescent="0.2">
      <c r="A239" s="31"/>
      <c r="B239" s="31"/>
      <c r="D239" s="85"/>
      <c r="F239" s="2"/>
    </row>
    <row r="240" spans="1:6" s="1" customFormat="1" x14ac:dyDescent="0.2">
      <c r="A240" s="31"/>
      <c r="B240" s="31"/>
      <c r="D240" s="85"/>
      <c r="F240" s="2"/>
    </row>
    <row r="241" spans="1:6" s="1" customFormat="1" x14ac:dyDescent="0.2">
      <c r="A241" s="31"/>
      <c r="B241" s="31"/>
      <c r="D241" s="85"/>
      <c r="F241" s="2"/>
    </row>
    <row r="242" spans="1:6" s="1" customFormat="1" x14ac:dyDescent="0.2">
      <c r="A242" s="31"/>
      <c r="B242" s="31"/>
      <c r="D242" s="85"/>
      <c r="F242" s="2"/>
    </row>
    <row r="243" spans="1:6" s="1" customFormat="1" x14ac:dyDescent="0.2">
      <c r="A243" s="31"/>
      <c r="B243" s="31"/>
      <c r="D243" s="85"/>
      <c r="F243" s="2"/>
    </row>
    <row r="244" spans="1:6" s="1" customFormat="1" x14ac:dyDescent="0.2">
      <c r="A244" s="31"/>
      <c r="B244" s="31"/>
      <c r="D244" s="85"/>
      <c r="F244" s="2"/>
    </row>
    <row r="245" spans="1:6" s="1" customFormat="1" x14ac:dyDescent="0.2">
      <c r="A245" s="31"/>
      <c r="B245" s="31"/>
      <c r="D245" s="85"/>
      <c r="F245" s="2"/>
    </row>
    <row r="246" spans="1:6" s="1" customFormat="1" x14ac:dyDescent="0.2">
      <c r="A246" s="31"/>
      <c r="B246" s="31"/>
      <c r="D246" s="85"/>
      <c r="F246" s="2"/>
    </row>
    <row r="247" spans="1:6" s="1" customFormat="1" x14ac:dyDescent="0.2">
      <c r="A247" s="31"/>
      <c r="B247" s="31"/>
      <c r="D247" s="85"/>
      <c r="F247" s="2"/>
    </row>
    <row r="248" spans="1:6" s="1" customFormat="1" x14ac:dyDescent="0.2">
      <c r="A248" s="31"/>
      <c r="B248" s="31"/>
      <c r="D248" s="85"/>
      <c r="F248" s="2"/>
    </row>
    <row r="249" spans="1:6" s="1" customFormat="1" x14ac:dyDescent="0.2">
      <c r="A249" s="31"/>
      <c r="B249" s="31"/>
      <c r="D249" s="85"/>
      <c r="F249" s="2"/>
    </row>
    <row r="250" spans="1:6" s="1" customFormat="1" x14ac:dyDescent="0.2">
      <c r="A250" s="31"/>
      <c r="B250" s="31"/>
      <c r="D250" s="85"/>
      <c r="F250" s="2"/>
    </row>
    <row r="251" spans="1:6" s="1" customFormat="1" x14ac:dyDescent="0.2">
      <c r="A251" s="31"/>
      <c r="B251" s="31"/>
      <c r="D251" s="85"/>
      <c r="F251" s="2"/>
    </row>
    <row r="252" spans="1:6" s="1" customFormat="1" x14ac:dyDescent="0.2">
      <c r="A252" s="31"/>
      <c r="B252" s="31"/>
      <c r="D252" s="85"/>
      <c r="F252" s="2"/>
    </row>
    <row r="253" spans="1:6" s="1" customFormat="1" x14ac:dyDescent="0.2">
      <c r="A253" s="31"/>
      <c r="B253" s="31"/>
      <c r="D253" s="85"/>
      <c r="F253" s="2"/>
    </row>
    <row r="254" spans="1:6" s="1" customFormat="1" x14ac:dyDescent="0.2">
      <c r="A254" s="31"/>
      <c r="B254" s="31"/>
      <c r="D254" s="85"/>
      <c r="F254" s="2"/>
    </row>
    <row r="255" spans="1:6" s="1" customFormat="1" x14ac:dyDescent="0.2">
      <c r="A255" s="31"/>
      <c r="B255" s="31"/>
      <c r="D255" s="85"/>
      <c r="F255" s="2"/>
    </row>
    <row r="256" spans="1:6" s="1" customFormat="1" x14ac:dyDescent="0.2">
      <c r="A256" s="31"/>
      <c r="B256" s="31"/>
      <c r="D256" s="85"/>
      <c r="F256" s="2"/>
    </row>
    <row r="257" spans="1:6" s="1" customFormat="1" x14ac:dyDescent="0.2">
      <c r="A257" s="31"/>
      <c r="B257" s="31"/>
      <c r="D257" s="85"/>
      <c r="F257" s="2"/>
    </row>
    <row r="258" spans="1:6" s="1" customFormat="1" x14ac:dyDescent="0.2">
      <c r="A258" s="31"/>
      <c r="B258" s="31"/>
      <c r="D258" s="85"/>
      <c r="F258" s="2"/>
    </row>
    <row r="259" spans="1:6" s="1" customFormat="1" x14ac:dyDescent="0.2">
      <c r="A259" s="31"/>
      <c r="B259" s="31"/>
      <c r="D259" s="85"/>
      <c r="F259" s="2"/>
    </row>
    <row r="260" spans="1:6" s="1" customFormat="1" x14ac:dyDescent="0.2">
      <c r="A260" s="31"/>
      <c r="B260" s="31"/>
      <c r="D260" s="85"/>
      <c r="F260" s="2"/>
    </row>
    <row r="261" spans="1:6" s="1" customFormat="1" x14ac:dyDescent="0.2">
      <c r="A261" s="31"/>
      <c r="B261" s="31"/>
      <c r="D261" s="85"/>
      <c r="F261" s="2"/>
    </row>
    <row r="262" spans="1:6" s="1" customFormat="1" x14ac:dyDescent="0.2">
      <c r="A262" s="31"/>
      <c r="B262" s="31"/>
      <c r="D262" s="85"/>
      <c r="F262" s="2"/>
    </row>
    <row r="263" spans="1:6" s="1" customFormat="1" x14ac:dyDescent="0.2">
      <c r="A263" s="31"/>
      <c r="B263" s="31"/>
      <c r="D263" s="85"/>
      <c r="F263" s="2"/>
    </row>
    <row r="264" spans="1:6" s="1" customFormat="1" x14ac:dyDescent="0.2">
      <c r="A264" s="31"/>
      <c r="B264" s="31"/>
      <c r="D264" s="85"/>
      <c r="F264" s="2"/>
    </row>
    <row r="265" spans="1:6" s="1" customFormat="1" x14ac:dyDescent="0.2">
      <c r="A265" s="31"/>
      <c r="B265" s="31"/>
      <c r="D265" s="85"/>
      <c r="F265" s="2"/>
    </row>
    <row r="266" spans="1:6" s="1" customFormat="1" x14ac:dyDescent="0.2">
      <c r="A266" s="31"/>
      <c r="B266" s="31"/>
      <c r="D266" s="85"/>
      <c r="F266" s="2"/>
    </row>
    <row r="267" spans="1:6" s="1" customFormat="1" x14ac:dyDescent="0.2">
      <c r="A267" s="31"/>
      <c r="B267" s="31"/>
      <c r="D267" s="85"/>
      <c r="F267" s="2"/>
    </row>
    <row r="268" spans="1:6" s="1" customFormat="1" x14ac:dyDescent="0.2">
      <c r="A268" s="31"/>
      <c r="B268" s="31"/>
      <c r="D268" s="85"/>
      <c r="F268" s="2"/>
    </row>
    <row r="269" spans="1:6" s="1" customFormat="1" x14ac:dyDescent="0.2">
      <c r="A269" s="31"/>
      <c r="B269" s="31"/>
      <c r="D269" s="85"/>
      <c r="F269" s="2"/>
    </row>
    <row r="270" spans="1:6" s="1" customFormat="1" x14ac:dyDescent="0.2">
      <c r="A270" s="31"/>
      <c r="B270" s="31"/>
      <c r="D270" s="85"/>
      <c r="F270" s="2"/>
    </row>
  </sheetData>
  <mergeCells count="4">
    <mergeCell ref="A1:H1"/>
    <mergeCell ref="A2:H2"/>
    <mergeCell ref="A4:C4"/>
    <mergeCell ref="A3:C3"/>
  </mergeCells>
  <phoneticPr fontId="0" type="noConversion"/>
  <printOptions horizontalCentered="1"/>
  <pageMargins left="0.19685039370078741" right="0.19685039370078741" top="0.62992125984251968" bottom="0.62992125984251968" header="0.51181102362204722" footer="0.51181102362204722"/>
  <pageSetup paperSize="9" scale="86" firstPageNumber="76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"/>
  <sheetViews>
    <sheetView topLeftCell="A82" zoomScaleNormal="100" workbookViewId="0">
      <selection activeCell="I3" sqref="I3"/>
    </sheetView>
  </sheetViews>
  <sheetFormatPr defaultColWidth="11.42578125" defaultRowHeight="12.75" x14ac:dyDescent="0.2"/>
  <cols>
    <col min="1" max="1" width="4" style="32" bestFit="1" customWidth="1"/>
    <col min="2" max="2" width="4.42578125" style="33" bestFit="1" customWidth="1"/>
    <col min="3" max="3" width="45.7109375" customWidth="1"/>
    <col min="4" max="4" width="15" style="87" customWidth="1"/>
    <col min="5" max="5" width="12.28515625" customWidth="1"/>
    <col min="6" max="6" width="15" style="89" customWidth="1"/>
    <col min="7" max="7" width="9.140625" customWidth="1"/>
    <col min="8" max="8" width="8.140625" customWidth="1"/>
    <col min="9" max="10" width="11.7109375" bestFit="1" customWidth="1"/>
  </cols>
  <sheetData>
    <row r="1" spans="1:8" s="1" customFormat="1" ht="24" customHeight="1" x14ac:dyDescent="0.2">
      <c r="A1" s="266" t="s">
        <v>72</v>
      </c>
      <c r="B1" s="266"/>
      <c r="C1" s="266"/>
      <c r="D1" s="266"/>
      <c r="E1" s="266"/>
      <c r="F1" s="266"/>
      <c r="G1" s="266"/>
      <c r="H1" s="266"/>
    </row>
    <row r="2" spans="1:8" s="1" customFormat="1" ht="7.5" customHeight="1" x14ac:dyDescent="0.2">
      <c r="A2" s="91"/>
      <c r="B2" s="91"/>
      <c r="C2" s="91"/>
      <c r="D2" s="91"/>
      <c r="E2" s="91"/>
      <c r="F2" s="91"/>
      <c r="G2" s="91"/>
      <c r="H2" s="91"/>
    </row>
    <row r="3" spans="1:8" s="1" customFormat="1" ht="27.6" customHeight="1" x14ac:dyDescent="0.2">
      <c r="A3" s="265" t="s">
        <v>240</v>
      </c>
      <c r="B3" s="265"/>
      <c r="C3" s="265"/>
      <c r="D3" s="155" t="s">
        <v>253</v>
      </c>
      <c r="E3" s="155" t="s">
        <v>242</v>
      </c>
      <c r="F3" s="155" t="s">
        <v>252</v>
      </c>
      <c r="G3" s="156" t="s">
        <v>237</v>
      </c>
      <c r="H3" s="156" t="s">
        <v>237</v>
      </c>
    </row>
    <row r="4" spans="1:8" s="154" customFormat="1" ht="12" customHeight="1" x14ac:dyDescent="0.2">
      <c r="A4" s="264">
        <v>1</v>
      </c>
      <c r="B4" s="264"/>
      <c r="C4" s="264"/>
      <c r="D4" s="157">
        <v>2</v>
      </c>
      <c r="E4" s="158">
        <v>3</v>
      </c>
      <c r="F4" s="158">
        <v>4</v>
      </c>
      <c r="G4" s="159" t="s">
        <v>266</v>
      </c>
      <c r="H4" s="159" t="s">
        <v>267</v>
      </c>
    </row>
    <row r="5" spans="1:8" s="1" customFormat="1" ht="20.45" customHeight="1" x14ac:dyDescent="0.2">
      <c r="A5" s="160">
        <v>3</v>
      </c>
      <c r="B5" s="8"/>
      <c r="C5" s="3" t="s">
        <v>36</v>
      </c>
      <c r="D5" s="161">
        <f>D6+D16+D46+D54+D60+D64+D69</f>
        <v>1090971057.3299999</v>
      </c>
      <c r="E5" s="162">
        <f>E6+E16+E46+E54+E60+E64+E69</f>
        <v>1224307600</v>
      </c>
      <c r="F5" s="162">
        <f>F6+F16+F46+F54+F60+F64+F69</f>
        <v>1161095734.1299999</v>
      </c>
      <c r="G5" s="163">
        <f t="shared" ref="G5:G33" si="0">F5/D5*100</f>
        <v>106.42773026184767</v>
      </c>
      <c r="H5" s="163">
        <f>F5/E5*100</f>
        <v>94.836929390130379</v>
      </c>
    </row>
    <row r="6" spans="1:8" s="1" customFormat="1" ht="12" customHeight="1" x14ac:dyDescent="0.2">
      <c r="A6" s="164">
        <v>31</v>
      </c>
      <c r="B6" s="165"/>
      <c r="C6" s="165" t="s">
        <v>37</v>
      </c>
      <c r="D6" s="161">
        <f>D7+D11+D13</f>
        <v>51276314.060000002</v>
      </c>
      <c r="E6" s="162">
        <f t="shared" ref="E6" si="1">E7+E11+E13</f>
        <v>65796000</v>
      </c>
      <c r="F6" s="162">
        <f>F7+F11+F13</f>
        <v>54673703.049999997</v>
      </c>
      <c r="G6" s="163">
        <f t="shared" si="0"/>
        <v>106.62564978056848</v>
      </c>
      <c r="H6" s="163">
        <f t="shared" ref="H6:H69" si="2">F6/E6*100</f>
        <v>83.09578553407502</v>
      </c>
    </row>
    <row r="7" spans="1:8" s="1" customFormat="1" x14ac:dyDescent="0.2">
      <c r="A7" s="164">
        <v>311</v>
      </c>
      <c r="B7" s="165"/>
      <c r="C7" s="165" t="s">
        <v>105</v>
      </c>
      <c r="D7" s="166">
        <f t="shared" ref="D7" si="3">SUM(D8:D10)</f>
        <v>41978463.859999999</v>
      </c>
      <c r="E7" s="167">
        <f t="shared" ref="E7" si="4">SUM(E8:E10)</f>
        <v>54265000</v>
      </c>
      <c r="F7" s="167">
        <f t="shared" ref="F7" si="5">SUM(F8:F10)</f>
        <v>45171954.359999999</v>
      </c>
      <c r="G7" s="163">
        <f t="shared" si="0"/>
        <v>107.60744964525246</v>
      </c>
      <c r="H7" s="163">
        <f t="shared" si="2"/>
        <v>83.243258748733069</v>
      </c>
    </row>
    <row r="8" spans="1:8" s="24" customFormat="1" x14ac:dyDescent="0.2">
      <c r="A8" s="168"/>
      <c r="B8" s="169">
        <v>3111</v>
      </c>
      <c r="C8" s="169" t="s">
        <v>38</v>
      </c>
      <c r="D8" s="144">
        <v>41108167.68</v>
      </c>
      <c r="E8" s="170">
        <v>53320000</v>
      </c>
      <c r="F8" s="145">
        <v>44418066.439999998</v>
      </c>
      <c r="G8" s="171">
        <f t="shared" si="0"/>
        <v>108.05168156791949</v>
      </c>
      <c r="H8" s="172">
        <f t="shared" si="2"/>
        <v>83.30470075018755</v>
      </c>
    </row>
    <row r="9" spans="1:8" s="24" customFormat="1" x14ac:dyDescent="0.2">
      <c r="A9" s="168"/>
      <c r="B9" s="169">
        <v>3112</v>
      </c>
      <c r="C9" s="169" t="s">
        <v>170</v>
      </c>
      <c r="D9" s="144">
        <v>180339.03</v>
      </c>
      <c r="E9" s="170">
        <v>236000</v>
      </c>
      <c r="F9" s="145">
        <v>180755.08</v>
      </c>
      <c r="G9" s="171">
        <f t="shared" si="0"/>
        <v>100.23070435723203</v>
      </c>
      <c r="H9" s="172">
        <f t="shared" si="2"/>
        <v>76.591135593220343</v>
      </c>
    </row>
    <row r="10" spans="1:8" s="24" customFormat="1" x14ac:dyDescent="0.2">
      <c r="A10" s="168"/>
      <c r="B10" s="169">
        <v>3113</v>
      </c>
      <c r="C10" s="169" t="s">
        <v>39</v>
      </c>
      <c r="D10" s="144">
        <v>689957.15</v>
      </c>
      <c r="E10" s="170">
        <v>709000</v>
      </c>
      <c r="F10" s="145">
        <v>573132.84</v>
      </c>
      <c r="G10" s="171">
        <f t="shared" si="0"/>
        <v>83.067889071082163</v>
      </c>
      <c r="H10" s="172">
        <f t="shared" si="2"/>
        <v>80.836789844851893</v>
      </c>
    </row>
    <row r="11" spans="1:8" s="1" customFormat="1" x14ac:dyDescent="0.2">
      <c r="A11" s="164">
        <v>312</v>
      </c>
      <c r="B11" s="8"/>
      <c r="C11" s="8" t="s">
        <v>40</v>
      </c>
      <c r="D11" s="151">
        <f t="shared" ref="D11:F11" si="6">D12</f>
        <v>2396014.06</v>
      </c>
      <c r="E11" s="152">
        <f t="shared" si="6"/>
        <v>3000000</v>
      </c>
      <c r="F11" s="152">
        <f t="shared" si="6"/>
        <v>2319195.1800000002</v>
      </c>
      <c r="G11" s="163">
        <f t="shared" si="0"/>
        <v>96.793888596797302</v>
      </c>
      <c r="H11" s="163">
        <f t="shared" si="2"/>
        <v>77.306506000000013</v>
      </c>
    </row>
    <row r="12" spans="1:8" s="24" customFormat="1" x14ac:dyDescent="0.2">
      <c r="A12" s="173"/>
      <c r="B12" s="169">
        <v>3121</v>
      </c>
      <c r="C12" s="169" t="s">
        <v>40</v>
      </c>
      <c r="D12" s="144">
        <v>2396014.06</v>
      </c>
      <c r="E12" s="170">
        <v>3000000</v>
      </c>
      <c r="F12" s="145">
        <v>2319195.1800000002</v>
      </c>
      <c r="G12" s="171">
        <f t="shared" si="0"/>
        <v>96.793888596797302</v>
      </c>
      <c r="H12" s="172">
        <f t="shared" si="2"/>
        <v>77.306506000000013</v>
      </c>
    </row>
    <row r="13" spans="1:8" s="1" customFormat="1" x14ac:dyDescent="0.2">
      <c r="A13" s="164">
        <v>313</v>
      </c>
      <c r="B13" s="8"/>
      <c r="C13" s="8" t="s">
        <v>41</v>
      </c>
      <c r="D13" s="151">
        <f>D14+D15</f>
        <v>6901836.1399999997</v>
      </c>
      <c r="E13" s="152">
        <f>E14+E15</f>
        <v>8531000</v>
      </c>
      <c r="F13" s="152">
        <f>F14+F15</f>
        <v>7182553.5099999998</v>
      </c>
      <c r="G13" s="163">
        <f t="shared" si="0"/>
        <v>104.06728534705549</v>
      </c>
      <c r="H13" s="163">
        <f t="shared" si="2"/>
        <v>84.193570624780207</v>
      </c>
    </row>
    <row r="14" spans="1:8" s="24" customFormat="1" x14ac:dyDescent="0.2">
      <c r="A14" s="173"/>
      <c r="B14" s="169">
        <v>3132</v>
      </c>
      <c r="C14" s="169" t="s">
        <v>182</v>
      </c>
      <c r="D14" s="144">
        <v>6219678</v>
      </c>
      <c r="E14" s="170">
        <v>8531000</v>
      </c>
      <c r="F14" s="145">
        <v>7182553.5099999998</v>
      </c>
      <c r="G14" s="171">
        <f t="shared" si="0"/>
        <v>115.48111509952766</v>
      </c>
      <c r="H14" s="172">
        <f t="shared" si="2"/>
        <v>84.193570624780207</v>
      </c>
    </row>
    <row r="15" spans="1:8" s="24" customFormat="1" x14ac:dyDescent="0.2">
      <c r="A15" s="173"/>
      <c r="B15" s="169">
        <v>3133</v>
      </c>
      <c r="C15" s="169" t="s">
        <v>106</v>
      </c>
      <c r="D15" s="144">
        <v>682158.14</v>
      </c>
      <c r="E15" s="170">
        <v>0</v>
      </c>
      <c r="F15" s="145">
        <v>0</v>
      </c>
      <c r="G15" s="171">
        <f t="shared" si="0"/>
        <v>0</v>
      </c>
      <c r="H15" s="172" t="s">
        <v>155</v>
      </c>
    </row>
    <row r="16" spans="1:8" s="1" customFormat="1" ht="12.75" customHeight="1" x14ac:dyDescent="0.2">
      <c r="A16" s="160">
        <v>32</v>
      </c>
      <c r="B16" s="8"/>
      <c r="C16" s="4" t="s">
        <v>2</v>
      </c>
      <c r="D16" s="151">
        <f>D17+D22+D28+D38</f>
        <v>846174460.69999993</v>
      </c>
      <c r="E16" s="152">
        <f>E17+E22+E28+E38</f>
        <v>895493300</v>
      </c>
      <c r="F16" s="152">
        <f>F17+F22+F28+F38</f>
        <v>890373079.95000005</v>
      </c>
      <c r="G16" s="163">
        <f t="shared" si="0"/>
        <v>105.22334592956595</v>
      </c>
      <c r="H16" s="163">
        <f t="shared" si="2"/>
        <v>99.428223522163705</v>
      </c>
    </row>
    <row r="17" spans="1:8" s="1" customFormat="1" x14ac:dyDescent="0.2">
      <c r="A17" s="160">
        <v>321</v>
      </c>
      <c r="B17" s="8"/>
      <c r="C17" s="4" t="s">
        <v>6</v>
      </c>
      <c r="D17" s="151">
        <f t="shared" ref="D17" si="7">D18+D19+D20+D21</f>
        <v>4282744.66</v>
      </c>
      <c r="E17" s="152">
        <f t="shared" ref="E17" si="8">E18+E19+E20+E21</f>
        <v>5640400</v>
      </c>
      <c r="F17" s="152">
        <f t="shared" ref="F17" si="9">F18+F19+F20+F21</f>
        <v>4830127.3099999996</v>
      </c>
      <c r="G17" s="163">
        <f t="shared" si="0"/>
        <v>112.7811180319118</v>
      </c>
      <c r="H17" s="163">
        <f t="shared" si="2"/>
        <v>85.634481774342248</v>
      </c>
    </row>
    <row r="18" spans="1:8" s="24" customFormat="1" x14ac:dyDescent="0.2">
      <c r="A18" s="168"/>
      <c r="B18" s="169">
        <v>3211</v>
      </c>
      <c r="C18" s="174" t="s">
        <v>42</v>
      </c>
      <c r="D18" s="144">
        <v>1460350.06</v>
      </c>
      <c r="E18" s="170">
        <v>1964000</v>
      </c>
      <c r="F18" s="145">
        <v>1319512.8700000001</v>
      </c>
      <c r="G18" s="171">
        <f t="shared" si="0"/>
        <v>90.35592945433919</v>
      </c>
      <c r="H18" s="172">
        <f t="shared" si="2"/>
        <v>67.184973014256627</v>
      </c>
    </row>
    <row r="19" spans="1:8" s="24" customFormat="1" ht="13.5" customHeight="1" x14ac:dyDescent="0.2">
      <c r="A19" s="168"/>
      <c r="B19" s="169">
        <v>3212</v>
      </c>
      <c r="C19" s="174" t="s">
        <v>43</v>
      </c>
      <c r="D19" s="144">
        <v>1633482.32</v>
      </c>
      <c r="E19" s="170">
        <v>2060400</v>
      </c>
      <c r="F19" s="145">
        <v>1882317.2</v>
      </c>
      <c r="G19" s="171">
        <f t="shared" si="0"/>
        <v>115.23339903672787</v>
      </c>
      <c r="H19" s="172">
        <f t="shared" si="2"/>
        <v>91.356882158804112</v>
      </c>
    </row>
    <row r="20" spans="1:8" s="24" customFormat="1" x14ac:dyDescent="0.2">
      <c r="A20" s="168"/>
      <c r="B20" s="175" t="s">
        <v>4</v>
      </c>
      <c r="C20" s="174" t="s">
        <v>5</v>
      </c>
      <c r="D20" s="144">
        <v>1120044.28</v>
      </c>
      <c r="E20" s="170">
        <v>1563000</v>
      </c>
      <c r="F20" s="145">
        <v>1576090.44</v>
      </c>
      <c r="G20" s="171">
        <f t="shared" si="0"/>
        <v>140.71679737518949</v>
      </c>
      <c r="H20" s="172">
        <f t="shared" si="2"/>
        <v>100.83752015355086</v>
      </c>
    </row>
    <row r="21" spans="1:8" s="24" customFormat="1" x14ac:dyDescent="0.2">
      <c r="A21" s="168"/>
      <c r="B21" s="175">
        <v>3214</v>
      </c>
      <c r="C21" s="174" t="s">
        <v>107</v>
      </c>
      <c r="D21" s="144">
        <v>68868</v>
      </c>
      <c r="E21" s="170">
        <v>53000</v>
      </c>
      <c r="F21" s="145">
        <v>52206.8</v>
      </c>
      <c r="G21" s="171">
        <f t="shared" si="0"/>
        <v>75.807051170354896</v>
      </c>
      <c r="H21" s="172">
        <f t="shared" si="2"/>
        <v>98.503396226415092</v>
      </c>
    </row>
    <row r="22" spans="1:8" s="1" customFormat="1" x14ac:dyDescent="0.2">
      <c r="A22" s="160">
        <v>322</v>
      </c>
      <c r="B22" s="7"/>
      <c r="C22" s="3" t="s">
        <v>44</v>
      </c>
      <c r="D22" s="151">
        <f t="shared" ref="D22" si="10">SUM(D23:D27)</f>
        <v>982042.89</v>
      </c>
      <c r="E22" s="152">
        <f t="shared" ref="E22" si="11">SUM(E23:E27)</f>
        <v>1559500</v>
      </c>
      <c r="F22" s="152">
        <f t="shared" ref="F22" si="12">SUM(F23:F27)</f>
        <v>1183045.6599999999</v>
      </c>
      <c r="G22" s="163">
        <f t="shared" si="0"/>
        <v>120.46781989328387</v>
      </c>
      <c r="H22" s="163">
        <f t="shared" si="2"/>
        <v>75.860574543122794</v>
      </c>
    </row>
    <row r="23" spans="1:8" s="24" customFormat="1" x14ac:dyDescent="0.2">
      <c r="A23" s="168"/>
      <c r="B23" s="175">
        <v>3221</v>
      </c>
      <c r="C23" s="169" t="s">
        <v>45</v>
      </c>
      <c r="D23" s="144">
        <v>668594.35</v>
      </c>
      <c r="E23" s="170">
        <v>868400</v>
      </c>
      <c r="F23" s="145">
        <v>777507.71</v>
      </c>
      <c r="G23" s="171">
        <f t="shared" si="0"/>
        <v>116.28990134301912</v>
      </c>
      <c r="H23" s="172">
        <f t="shared" si="2"/>
        <v>89.533361354214648</v>
      </c>
    </row>
    <row r="24" spans="1:8" s="24" customFormat="1" x14ac:dyDescent="0.2">
      <c r="A24" s="168"/>
      <c r="B24" s="175">
        <v>3223</v>
      </c>
      <c r="C24" s="169" t="s">
        <v>46</v>
      </c>
      <c r="D24" s="144">
        <v>226507.06</v>
      </c>
      <c r="E24" s="170">
        <v>252100</v>
      </c>
      <c r="F24" s="145">
        <v>219608.89</v>
      </c>
      <c r="G24" s="171">
        <f t="shared" si="0"/>
        <v>96.954545257882913</v>
      </c>
      <c r="H24" s="172">
        <f t="shared" si="2"/>
        <v>87.111816739389141</v>
      </c>
    </row>
    <row r="25" spans="1:8" s="24" customFormat="1" x14ac:dyDescent="0.2">
      <c r="A25" s="168"/>
      <c r="B25" s="175">
        <v>3224</v>
      </c>
      <c r="C25" s="175" t="s">
        <v>7</v>
      </c>
      <c r="D25" s="144">
        <v>8949.18</v>
      </c>
      <c r="E25" s="170">
        <v>99000</v>
      </c>
      <c r="F25" s="145">
        <v>24203.09</v>
      </c>
      <c r="G25" s="171">
        <f t="shared" si="0"/>
        <v>270.45036528486406</v>
      </c>
      <c r="H25" s="172">
        <f t="shared" si="2"/>
        <v>24.447565656565658</v>
      </c>
    </row>
    <row r="26" spans="1:8" s="24" customFormat="1" x14ac:dyDescent="0.2">
      <c r="A26" s="168"/>
      <c r="B26" s="175" t="s">
        <v>8</v>
      </c>
      <c r="C26" s="175" t="s">
        <v>9</v>
      </c>
      <c r="D26" s="144">
        <v>48129.8</v>
      </c>
      <c r="E26" s="170">
        <v>88000</v>
      </c>
      <c r="F26" s="145">
        <v>87309.75</v>
      </c>
      <c r="G26" s="171">
        <f t="shared" si="0"/>
        <v>181.40476378459914</v>
      </c>
      <c r="H26" s="172">
        <f t="shared" si="2"/>
        <v>99.215625000000003</v>
      </c>
    </row>
    <row r="27" spans="1:8" s="24" customFormat="1" x14ac:dyDescent="0.2">
      <c r="A27" s="168"/>
      <c r="B27" s="175">
        <v>3227</v>
      </c>
      <c r="C27" s="169" t="s">
        <v>108</v>
      </c>
      <c r="D27" s="144">
        <v>29862.5</v>
      </c>
      <c r="E27" s="170">
        <v>252000</v>
      </c>
      <c r="F27" s="145">
        <v>74416.22</v>
      </c>
      <c r="G27" s="171">
        <f t="shared" si="0"/>
        <v>249.19621598995394</v>
      </c>
      <c r="H27" s="172">
        <f t="shared" si="2"/>
        <v>29.530246031746032</v>
      </c>
    </row>
    <row r="28" spans="1:8" s="1" customFormat="1" x14ac:dyDescent="0.2">
      <c r="A28" s="160">
        <v>323</v>
      </c>
      <c r="B28" s="176"/>
      <c r="C28" s="3" t="s">
        <v>10</v>
      </c>
      <c r="D28" s="151">
        <f t="shared" ref="D28" si="13">SUM(D29:D37)</f>
        <v>28478390.369999997</v>
      </c>
      <c r="E28" s="152">
        <f t="shared" ref="E28" si="14">SUM(E29:E37)</f>
        <v>34573200</v>
      </c>
      <c r="F28" s="152">
        <f t="shared" ref="F28" si="15">SUM(F29:F37)</f>
        <v>28238380.800000001</v>
      </c>
      <c r="G28" s="163">
        <f t="shared" si="0"/>
        <v>99.157222136217257</v>
      </c>
      <c r="H28" s="163">
        <f t="shared" si="2"/>
        <v>81.67708167019542</v>
      </c>
    </row>
    <row r="29" spans="1:8" s="24" customFormat="1" x14ac:dyDescent="0.2">
      <c r="A29" s="168"/>
      <c r="B29" s="169">
        <v>3231</v>
      </c>
      <c r="C29" s="169" t="s">
        <v>47</v>
      </c>
      <c r="D29" s="144">
        <v>1535938.69</v>
      </c>
      <c r="E29" s="170">
        <v>1846100</v>
      </c>
      <c r="F29" s="145">
        <v>1652073.5</v>
      </c>
      <c r="G29" s="171">
        <f t="shared" si="0"/>
        <v>107.56116183257289</v>
      </c>
      <c r="H29" s="172">
        <f t="shared" si="2"/>
        <v>89.489924706137259</v>
      </c>
    </row>
    <row r="30" spans="1:8" s="24" customFormat="1" x14ac:dyDescent="0.2">
      <c r="A30" s="168"/>
      <c r="B30" s="169">
        <v>3232</v>
      </c>
      <c r="C30" s="175" t="s">
        <v>11</v>
      </c>
      <c r="D30" s="144">
        <v>2689900.81</v>
      </c>
      <c r="E30" s="170">
        <v>3936400</v>
      </c>
      <c r="F30" s="145">
        <v>3137545.58</v>
      </c>
      <c r="G30" s="171">
        <f t="shared" si="0"/>
        <v>116.64168315559562</v>
      </c>
      <c r="H30" s="172">
        <f t="shared" si="2"/>
        <v>79.705964332893004</v>
      </c>
    </row>
    <row r="31" spans="1:8" s="24" customFormat="1" x14ac:dyDescent="0.2">
      <c r="A31" s="168"/>
      <c r="B31" s="88">
        <v>3233</v>
      </c>
      <c r="C31" s="177" t="s">
        <v>48</v>
      </c>
      <c r="D31" s="144">
        <v>7670239.7000000002</v>
      </c>
      <c r="E31" s="170">
        <v>8671400</v>
      </c>
      <c r="F31" s="145">
        <v>6750674.29</v>
      </c>
      <c r="G31" s="171">
        <f t="shared" si="0"/>
        <v>88.011255893345805</v>
      </c>
      <c r="H31" s="172">
        <f t="shared" si="2"/>
        <v>77.849877643748414</v>
      </c>
    </row>
    <row r="32" spans="1:8" s="24" customFormat="1" x14ac:dyDescent="0.2">
      <c r="A32" s="168"/>
      <c r="B32" s="169">
        <v>3234</v>
      </c>
      <c r="C32" s="174" t="s">
        <v>49</v>
      </c>
      <c r="D32" s="144">
        <v>212561.57</v>
      </c>
      <c r="E32" s="170">
        <v>230000</v>
      </c>
      <c r="F32" s="145">
        <v>181789.22</v>
      </c>
      <c r="G32" s="171">
        <f t="shared" si="0"/>
        <v>85.523088674966033</v>
      </c>
      <c r="H32" s="172">
        <f t="shared" si="2"/>
        <v>79.038791304347825</v>
      </c>
    </row>
    <row r="33" spans="1:10" s="24" customFormat="1" x14ac:dyDescent="0.2">
      <c r="A33" s="168"/>
      <c r="B33" s="169">
        <v>3235</v>
      </c>
      <c r="C33" s="174" t="s">
        <v>50</v>
      </c>
      <c r="D33" s="144">
        <v>6936085.0999999996</v>
      </c>
      <c r="E33" s="170">
        <v>7765000</v>
      </c>
      <c r="F33" s="145">
        <v>6347630.4900000002</v>
      </c>
      <c r="G33" s="171">
        <f t="shared" si="0"/>
        <v>91.516041087788864</v>
      </c>
      <c r="H33" s="172">
        <f t="shared" si="2"/>
        <v>81.746690148100456</v>
      </c>
    </row>
    <row r="34" spans="1:10" s="24" customFormat="1" x14ac:dyDescent="0.2">
      <c r="A34" s="168"/>
      <c r="B34" s="169">
        <v>3236</v>
      </c>
      <c r="C34" s="174" t="s">
        <v>51</v>
      </c>
      <c r="D34" s="144">
        <v>17046.66</v>
      </c>
      <c r="E34" s="170">
        <v>620000</v>
      </c>
      <c r="F34" s="145">
        <v>400196.19</v>
      </c>
      <c r="G34" s="171" t="s">
        <v>155</v>
      </c>
      <c r="H34" s="172">
        <f t="shared" si="2"/>
        <v>64.547772580645159</v>
      </c>
    </row>
    <row r="35" spans="1:10" s="24" customFormat="1" x14ac:dyDescent="0.2">
      <c r="A35" s="168"/>
      <c r="B35" s="169">
        <v>3237</v>
      </c>
      <c r="C35" s="175" t="s">
        <v>12</v>
      </c>
      <c r="D35" s="144">
        <v>8239003.6299999999</v>
      </c>
      <c r="E35" s="170">
        <v>7627800</v>
      </c>
      <c r="F35" s="145">
        <v>8099994.2599999998</v>
      </c>
      <c r="G35" s="171">
        <f t="shared" ref="G35:G43" si="16">F35/D35*100</f>
        <v>98.312789067189669</v>
      </c>
      <c r="H35" s="172">
        <f t="shared" si="2"/>
        <v>106.19043839639215</v>
      </c>
      <c r="I35" s="35"/>
      <c r="J35" s="35"/>
    </row>
    <row r="36" spans="1:10" s="24" customFormat="1" x14ac:dyDescent="0.2">
      <c r="A36" s="168"/>
      <c r="B36" s="169">
        <v>3238</v>
      </c>
      <c r="C36" s="175" t="s">
        <v>13</v>
      </c>
      <c r="D36" s="144">
        <v>695762.46</v>
      </c>
      <c r="E36" s="170">
        <v>2335000</v>
      </c>
      <c r="F36" s="145">
        <v>1213159.8</v>
      </c>
      <c r="G36" s="171">
        <f t="shared" si="16"/>
        <v>174.36407822290386</v>
      </c>
      <c r="H36" s="172">
        <f t="shared" si="2"/>
        <v>51.955451820128488</v>
      </c>
    </row>
    <row r="37" spans="1:10" s="24" customFormat="1" ht="13.5" customHeight="1" x14ac:dyDescent="0.2">
      <c r="A37" s="168"/>
      <c r="B37" s="169">
        <v>3239</v>
      </c>
      <c r="C37" s="175" t="s">
        <v>52</v>
      </c>
      <c r="D37" s="144">
        <v>481851.75</v>
      </c>
      <c r="E37" s="170">
        <v>1541500</v>
      </c>
      <c r="F37" s="145">
        <v>455317.47</v>
      </c>
      <c r="G37" s="171">
        <f t="shared" si="16"/>
        <v>94.493268935933088</v>
      </c>
      <c r="H37" s="172">
        <f t="shared" si="2"/>
        <v>29.537299383717158</v>
      </c>
    </row>
    <row r="38" spans="1:10" s="1" customFormat="1" ht="13.5" customHeight="1" x14ac:dyDescent="0.2">
      <c r="A38" s="164">
        <v>329</v>
      </c>
      <c r="B38" s="178"/>
      <c r="C38" s="165" t="s">
        <v>53</v>
      </c>
      <c r="D38" s="151">
        <f t="shared" ref="D38" si="17">SUM(D39:D45)</f>
        <v>812431282.77999997</v>
      </c>
      <c r="E38" s="152">
        <f t="shared" ref="E38" si="18">SUM(E39:E45)</f>
        <v>853720200</v>
      </c>
      <c r="F38" s="152">
        <f t="shared" ref="F38" si="19">SUM(F39:F45)</f>
        <v>856121526.18000007</v>
      </c>
      <c r="G38" s="163">
        <f t="shared" si="16"/>
        <v>105.37771554666134</v>
      </c>
      <c r="H38" s="163">
        <f t="shared" si="2"/>
        <v>100.28127789174954</v>
      </c>
    </row>
    <row r="39" spans="1:10" s="24" customFormat="1" ht="24" customHeight="1" x14ac:dyDescent="0.2">
      <c r="A39" s="173"/>
      <c r="B39" s="169">
        <v>3291</v>
      </c>
      <c r="C39" s="179" t="s">
        <v>81</v>
      </c>
      <c r="D39" s="144">
        <v>180096.78</v>
      </c>
      <c r="E39" s="170">
        <v>200000</v>
      </c>
      <c r="F39" s="145">
        <v>181526.39999999999</v>
      </c>
      <c r="G39" s="171">
        <f t="shared" si="16"/>
        <v>100.79380653002235</v>
      </c>
      <c r="H39" s="172">
        <f t="shared" si="2"/>
        <v>90.763199999999998</v>
      </c>
    </row>
    <row r="40" spans="1:10" s="24" customFormat="1" ht="13.5" customHeight="1" x14ac:dyDescent="0.2">
      <c r="A40" s="173"/>
      <c r="B40" s="169">
        <v>3292</v>
      </c>
      <c r="C40" s="169" t="s">
        <v>54</v>
      </c>
      <c r="D40" s="144">
        <v>57566.94</v>
      </c>
      <c r="E40" s="170">
        <v>140000</v>
      </c>
      <c r="F40" s="145">
        <v>91098.7</v>
      </c>
      <c r="G40" s="171">
        <f t="shared" si="16"/>
        <v>158.24829320439821</v>
      </c>
      <c r="H40" s="172">
        <f t="shared" si="2"/>
        <v>65.070499999999996</v>
      </c>
    </row>
    <row r="41" spans="1:10" s="24" customFormat="1" ht="13.5" customHeight="1" x14ac:dyDescent="0.2">
      <c r="A41" s="173"/>
      <c r="B41" s="169">
        <v>3293</v>
      </c>
      <c r="C41" s="169" t="s">
        <v>55</v>
      </c>
      <c r="D41" s="144">
        <v>179514.83</v>
      </c>
      <c r="E41" s="170">
        <v>122500</v>
      </c>
      <c r="F41" s="145">
        <v>92804.22</v>
      </c>
      <c r="G41" s="171">
        <f t="shared" si="16"/>
        <v>51.697244177542323</v>
      </c>
      <c r="H41" s="172">
        <f t="shared" si="2"/>
        <v>75.75854693877551</v>
      </c>
    </row>
    <row r="42" spans="1:10" s="24" customFormat="1" ht="13.5" customHeight="1" x14ac:dyDescent="0.2">
      <c r="A42" s="173"/>
      <c r="B42" s="169">
        <v>3294</v>
      </c>
      <c r="C42" s="169" t="s">
        <v>161</v>
      </c>
      <c r="D42" s="144">
        <v>9269.26</v>
      </c>
      <c r="E42" s="170">
        <v>19000</v>
      </c>
      <c r="F42" s="145">
        <v>8753.76</v>
      </c>
      <c r="G42" s="171">
        <f t="shared" si="16"/>
        <v>94.438606749621869</v>
      </c>
      <c r="H42" s="172">
        <f t="shared" si="2"/>
        <v>46.072421052631576</v>
      </c>
    </row>
    <row r="43" spans="1:10" s="24" customFormat="1" ht="13.5" customHeight="1" x14ac:dyDescent="0.2">
      <c r="A43" s="173"/>
      <c r="B43" s="169">
        <v>3295</v>
      </c>
      <c r="C43" s="169" t="s">
        <v>109</v>
      </c>
      <c r="D43" s="144">
        <v>136844.85999999999</v>
      </c>
      <c r="E43" s="170">
        <v>158700</v>
      </c>
      <c r="F43" s="145">
        <v>155080.9</v>
      </c>
      <c r="G43" s="171">
        <f t="shared" si="16"/>
        <v>113.32606865906401</v>
      </c>
      <c r="H43" s="172">
        <f t="shared" si="2"/>
        <v>97.719533711405163</v>
      </c>
    </row>
    <row r="44" spans="1:10" s="24" customFormat="1" ht="13.5" customHeight="1" x14ac:dyDescent="0.2">
      <c r="A44" s="173"/>
      <c r="B44" s="169">
        <v>3296</v>
      </c>
      <c r="C44" s="169" t="s">
        <v>171</v>
      </c>
      <c r="D44" s="144">
        <v>0</v>
      </c>
      <c r="E44" s="170">
        <v>1484000</v>
      </c>
      <c r="F44" s="145">
        <v>13606.25</v>
      </c>
      <c r="G44" s="171" t="s">
        <v>155</v>
      </c>
      <c r="H44" s="172">
        <f t="shared" si="2"/>
        <v>0.91686320754716977</v>
      </c>
    </row>
    <row r="45" spans="1:10" s="24" customFormat="1" ht="13.5" customHeight="1" x14ac:dyDescent="0.2">
      <c r="A45" s="173"/>
      <c r="B45" s="169">
        <v>3299</v>
      </c>
      <c r="C45" s="169" t="s">
        <v>53</v>
      </c>
      <c r="D45" s="144">
        <v>811867990.11000001</v>
      </c>
      <c r="E45" s="170">
        <v>851596000</v>
      </c>
      <c r="F45" s="145">
        <v>855578655.95000005</v>
      </c>
      <c r="G45" s="171">
        <f t="shared" ref="G45:G64" si="20">F45/D45*100</f>
        <v>105.38396221706903</v>
      </c>
      <c r="H45" s="172">
        <f t="shared" si="2"/>
        <v>100.46766964029892</v>
      </c>
      <c r="I45" s="34"/>
      <c r="J45" s="34"/>
    </row>
    <row r="46" spans="1:10" s="1" customFormat="1" ht="13.5" customHeight="1" x14ac:dyDescent="0.2">
      <c r="A46" s="160">
        <v>34</v>
      </c>
      <c r="B46" s="176"/>
      <c r="C46" s="4" t="s">
        <v>14</v>
      </c>
      <c r="D46" s="151">
        <f>D47+D49</f>
        <v>10303682.459999999</v>
      </c>
      <c r="E46" s="152">
        <f>E47+E49</f>
        <v>12970000</v>
      </c>
      <c r="F46" s="152">
        <f>F47+F49</f>
        <v>8855535.5199999996</v>
      </c>
      <c r="G46" s="163">
        <f t="shared" si="20"/>
        <v>85.945345796302817</v>
      </c>
      <c r="H46" s="163">
        <f t="shared" si="2"/>
        <v>68.277066461063995</v>
      </c>
    </row>
    <row r="47" spans="1:10" s="18" customFormat="1" ht="13.5" customHeight="1" x14ac:dyDescent="0.2">
      <c r="A47" s="164">
        <v>342</v>
      </c>
      <c r="B47" s="180"/>
      <c r="C47" s="181" t="s">
        <v>223</v>
      </c>
      <c r="D47" s="182">
        <f>D48</f>
        <v>7961800.0199999996</v>
      </c>
      <c r="E47" s="183">
        <f>E48</f>
        <v>8100000</v>
      </c>
      <c r="F47" s="183">
        <f>F48</f>
        <v>8005666.6799999997</v>
      </c>
      <c r="G47" s="184">
        <f t="shared" si="20"/>
        <v>100.55096410221066</v>
      </c>
      <c r="H47" s="184">
        <f t="shared" si="2"/>
        <v>98.835391111111107</v>
      </c>
    </row>
    <row r="48" spans="1:10" s="1" customFormat="1" ht="25.5" x14ac:dyDescent="0.2">
      <c r="A48" s="126"/>
      <c r="B48" s="169">
        <v>3423</v>
      </c>
      <c r="C48" s="185" t="s">
        <v>224</v>
      </c>
      <c r="D48" s="135">
        <v>7961800.0199999996</v>
      </c>
      <c r="E48" s="170">
        <v>8100000</v>
      </c>
      <c r="F48" s="137">
        <v>8005666.6799999997</v>
      </c>
      <c r="G48" s="186">
        <f t="shared" si="20"/>
        <v>100.55096410221066</v>
      </c>
      <c r="H48" s="172">
        <f t="shared" si="2"/>
        <v>98.835391111111107</v>
      </c>
    </row>
    <row r="49" spans="1:10" s="1" customFormat="1" ht="13.5" customHeight="1" x14ac:dyDescent="0.2">
      <c r="A49" s="164">
        <v>343</v>
      </c>
      <c r="B49" s="178"/>
      <c r="C49" s="165" t="s">
        <v>60</v>
      </c>
      <c r="D49" s="151">
        <f>SUM(D50:D53)</f>
        <v>2341882.44</v>
      </c>
      <c r="E49" s="152">
        <f>SUM(E50:E53)</f>
        <v>4870000</v>
      </c>
      <c r="F49" s="152">
        <f>SUM(F50:F53)</f>
        <v>849868.84</v>
      </c>
      <c r="G49" s="163">
        <f t="shared" si="20"/>
        <v>36.289987297569041</v>
      </c>
      <c r="H49" s="163">
        <f t="shared" si="2"/>
        <v>17.451105544147843</v>
      </c>
    </row>
    <row r="50" spans="1:10" s="24" customFormat="1" ht="13.5" customHeight="1" x14ac:dyDescent="0.2">
      <c r="A50" s="173"/>
      <c r="B50" s="173">
        <v>3431</v>
      </c>
      <c r="C50" s="179" t="s">
        <v>61</v>
      </c>
      <c r="D50" s="144">
        <v>379282.75</v>
      </c>
      <c r="E50" s="170">
        <v>945000</v>
      </c>
      <c r="F50" s="145">
        <v>388161.3</v>
      </c>
      <c r="G50" s="171">
        <f t="shared" si="20"/>
        <v>102.34087893530616</v>
      </c>
      <c r="H50" s="172">
        <f t="shared" si="2"/>
        <v>41.075269841269844</v>
      </c>
    </row>
    <row r="51" spans="1:10" s="24" customFormat="1" ht="25.5" customHeight="1" x14ac:dyDescent="0.2">
      <c r="A51" s="173"/>
      <c r="B51" s="173">
        <v>3432</v>
      </c>
      <c r="C51" s="179" t="s">
        <v>119</v>
      </c>
      <c r="D51" s="144">
        <v>1525449.72</v>
      </c>
      <c r="E51" s="170">
        <v>3447000</v>
      </c>
      <c r="F51" s="145">
        <v>41697.56</v>
      </c>
      <c r="G51" s="171">
        <f t="shared" si="20"/>
        <v>2.7334601365949966</v>
      </c>
      <c r="H51" s="172">
        <f t="shared" si="2"/>
        <v>1.2096768204235566</v>
      </c>
    </row>
    <row r="52" spans="1:10" s="24" customFormat="1" ht="13.5" customHeight="1" x14ac:dyDescent="0.2">
      <c r="A52" s="173"/>
      <c r="B52" s="173">
        <v>3433</v>
      </c>
      <c r="C52" s="179" t="s">
        <v>76</v>
      </c>
      <c r="D52" s="144">
        <v>17149.97</v>
      </c>
      <c r="E52" s="170">
        <v>65000</v>
      </c>
      <c r="F52" s="145">
        <v>9.98</v>
      </c>
      <c r="G52" s="171">
        <f t="shared" si="20"/>
        <v>5.8192521619571343E-2</v>
      </c>
      <c r="H52" s="172">
        <f t="shared" si="2"/>
        <v>1.5353846153846155E-2</v>
      </c>
    </row>
    <row r="53" spans="1:10" s="24" customFormat="1" ht="13.5" customHeight="1" x14ac:dyDescent="0.2">
      <c r="A53" s="173"/>
      <c r="B53" s="173">
        <v>3434</v>
      </c>
      <c r="C53" s="187" t="s">
        <v>230</v>
      </c>
      <c r="D53" s="144">
        <v>420000</v>
      </c>
      <c r="E53" s="170">
        <v>413000</v>
      </c>
      <c r="F53" s="145">
        <v>420000</v>
      </c>
      <c r="G53" s="171">
        <f t="shared" si="20"/>
        <v>100</v>
      </c>
      <c r="H53" s="172">
        <f t="shared" si="2"/>
        <v>101.69491525423729</v>
      </c>
    </row>
    <row r="54" spans="1:10" s="1" customFormat="1" ht="12" customHeight="1" x14ac:dyDescent="0.2">
      <c r="A54" s="160">
        <v>35</v>
      </c>
      <c r="B54" s="176"/>
      <c r="C54" s="4" t="s">
        <v>15</v>
      </c>
      <c r="D54" s="151">
        <f>D55+D57</f>
        <v>4087543.15</v>
      </c>
      <c r="E54" s="152">
        <f>E55+E57</f>
        <v>11458500</v>
      </c>
      <c r="F54" s="152">
        <f>F55+F57</f>
        <v>8231604.0199999996</v>
      </c>
      <c r="G54" s="163">
        <f t="shared" si="20"/>
        <v>201.3826819173762</v>
      </c>
      <c r="H54" s="163">
        <f t="shared" si="2"/>
        <v>71.838408343151372</v>
      </c>
    </row>
    <row r="55" spans="1:10" s="1" customFormat="1" ht="13.5" customHeight="1" x14ac:dyDescent="0.2">
      <c r="A55" s="160">
        <v>351</v>
      </c>
      <c r="B55" s="176"/>
      <c r="C55" s="4" t="s">
        <v>0</v>
      </c>
      <c r="D55" s="151">
        <f>D56</f>
        <v>161859.06</v>
      </c>
      <c r="E55" s="152">
        <f>E56</f>
        <v>1439500</v>
      </c>
      <c r="F55" s="152">
        <f>F56</f>
        <v>1205057.18</v>
      </c>
      <c r="G55" s="163">
        <f t="shared" si="20"/>
        <v>744.51018064728657</v>
      </c>
      <c r="H55" s="163">
        <f t="shared" si="2"/>
        <v>83.713593608891969</v>
      </c>
    </row>
    <row r="56" spans="1:10" s="24" customFormat="1" ht="13.5" customHeight="1" x14ac:dyDescent="0.2">
      <c r="A56" s="173"/>
      <c r="B56" s="175" t="s">
        <v>16</v>
      </c>
      <c r="C56" s="174" t="s">
        <v>0</v>
      </c>
      <c r="D56" s="135">
        <v>161859.06</v>
      </c>
      <c r="E56" s="170">
        <v>1439500</v>
      </c>
      <c r="F56" s="137">
        <v>1205057.18</v>
      </c>
      <c r="G56" s="186">
        <f t="shared" si="20"/>
        <v>744.51018064728657</v>
      </c>
      <c r="H56" s="172">
        <f t="shared" si="2"/>
        <v>83.713593608891969</v>
      </c>
    </row>
    <row r="57" spans="1:10" s="1" customFormat="1" ht="26.25" customHeight="1" x14ac:dyDescent="0.2">
      <c r="A57" s="160">
        <v>352</v>
      </c>
      <c r="B57" s="176"/>
      <c r="C57" s="17" t="s">
        <v>211</v>
      </c>
      <c r="D57" s="151">
        <f t="shared" ref="D57" si="21">D58+D59</f>
        <v>3925684.09</v>
      </c>
      <c r="E57" s="152">
        <f t="shared" ref="E57" si="22">E58+E59</f>
        <v>10019000</v>
      </c>
      <c r="F57" s="152">
        <f t="shared" ref="F57" si="23">F58+F59</f>
        <v>7026546.8399999999</v>
      </c>
      <c r="G57" s="163">
        <f t="shared" si="20"/>
        <v>178.98910556503799</v>
      </c>
      <c r="H57" s="163">
        <f t="shared" si="2"/>
        <v>70.132217187344054</v>
      </c>
    </row>
    <row r="58" spans="1:10" s="24" customFormat="1" ht="27" customHeight="1" x14ac:dyDescent="0.2">
      <c r="A58" s="173"/>
      <c r="B58" s="169">
        <v>3522</v>
      </c>
      <c r="C58" s="188" t="s">
        <v>212</v>
      </c>
      <c r="D58" s="144">
        <v>3869005.69</v>
      </c>
      <c r="E58" s="170">
        <v>9248500</v>
      </c>
      <c r="F58" s="145">
        <v>6347919.4000000004</v>
      </c>
      <c r="G58" s="171">
        <f t="shared" si="20"/>
        <v>164.07107946124526</v>
      </c>
      <c r="H58" s="172">
        <f t="shared" si="2"/>
        <v>68.63728604638591</v>
      </c>
    </row>
    <row r="59" spans="1:10" s="24" customFormat="1" ht="13.5" customHeight="1" x14ac:dyDescent="0.2">
      <c r="A59" s="173"/>
      <c r="B59" s="169">
        <v>3523</v>
      </c>
      <c r="C59" s="174" t="s">
        <v>110</v>
      </c>
      <c r="D59" s="144">
        <v>56678.400000000001</v>
      </c>
      <c r="E59" s="170">
        <v>770500</v>
      </c>
      <c r="F59" s="145">
        <v>678627.44</v>
      </c>
      <c r="G59" s="171">
        <f t="shared" si="20"/>
        <v>1197.3299175700088</v>
      </c>
      <c r="H59" s="172">
        <f t="shared" si="2"/>
        <v>88.076241401687199</v>
      </c>
    </row>
    <row r="60" spans="1:10" s="1" customFormat="1" ht="12" customHeight="1" x14ac:dyDescent="0.2">
      <c r="A60" s="160">
        <v>36</v>
      </c>
      <c r="B60" s="6"/>
      <c r="C60" s="189" t="s">
        <v>215</v>
      </c>
      <c r="D60" s="151">
        <f t="shared" ref="D60:F60" si="24">D61</f>
        <v>129167652.92</v>
      </c>
      <c r="E60" s="152">
        <f t="shared" si="24"/>
        <v>170160700</v>
      </c>
      <c r="F60" s="152">
        <f t="shared" si="24"/>
        <v>159252233.85999998</v>
      </c>
      <c r="G60" s="163">
        <f t="shared" si="20"/>
        <v>123.29111063017679</v>
      </c>
      <c r="H60" s="163">
        <f t="shared" si="2"/>
        <v>93.589315194401522</v>
      </c>
    </row>
    <row r="61" spans="1:10" s="1" customFormat="1" ht="12.75" customHeight="1" x14ac:dyDescent="0.2">
      <c r="A61" s="160">
        <v>363</v>
      </c>
      <c r="B61" s="6"/>
      <c r="C61" s="8" t="s">
        <v>111</v>
      </c>
      <c r="D61" s="151">
        <f t="shared" ref="D61" si="25">D62+D63</f>
        <v>129167652.92</v>
      </c>
      <c r="E61" s="152">
        <f t="shared" ref="E61" si="26">E62+E63</f>
        <v>170160700</v>
      </c>
      <c r="F61" s="152">
        <f t="shared" ref="F61" si="27">F62+F63</f>
        <v>159252233.85999998</v>
      </c>
      <c r="G61" s="163">
        <f t="shared" si="20"/>
        <v>123.29111063017679</v>
      </c>
      <c r="H61" s="163">
        <f t="shared" si="2"/>
        <v>93.589315194401522</v>
      </c>
    </row>
    <row r="62" spans="1:10" s="24" customFormat="1" ht="14.25" customHeight="1" x14ac:dyDescent="0.2">
      <c r="A62" s="173"/>
      <c r="B62" s="175">
        <v>3631</v>
      </c>
      <c r="C62" s="169" t="s">
        <v>137</v>
      </c>
      <c r="D62" s="144">
        <v>2165439.4300000002</v>
      </c>
      <c r="E62" s="170">
        <v>3861500</v>
      </c>
      <c r="F62" s="145">
        <v>2285498.79</v>
      </c>
      <c r="G62" s="171">
        <f t="shared" si="20"/>
        <v>105.54434163970127</v>
      </c>
      <c r="H62" s="172">
        <f t="shared" si="2"/>
        <v>59.186813155509519</v>
      </c>
    </row>
    <row r="63" spans="1:10" s="24" customFormat="1" ht="13.5" customHeight="1" x14ac:dyDescent="0.2">
      <c r="A63" s="173"/>
      <c r="B63" s="175" t="s">
        <v>17</v>
      </c>
      <c r="C63" s="175" t="s">
        <v>112</v>
      </c>
      <c r="D63" s="144">
        <v>127002213.48999999</v>
      </c>
      <c r="E63" s="170">
        <v>166299200</v>
      </c>
      <c r="F63" s="145">
        <v>156966735.06999999</v>
      </c>
      <c r="G63" s="171">
        <f t="shared" si="20"/>
        <v>123.5937002644126</v>
      </c>
      <c r="H63" s="172">
        <f t="shared" si="2"/>
        <v>94.388148030778254</v>
      </c>
      <c r="I63" s="34"/>
      <c r="J63" s="34"/>
    </row>
    <row r="64" spans="1:10" s="23" customFormat="1" ht="26.25" customHeight="1" x14ac:dyDescent="0.2">
      <c r="A64" s="84">
        <v>37</v>
      </c>
      <c r="B64" s="190"/>
      <c r="C64" s="191" t="s">
        <v>143</v>
      </c>
      <c r="D64" s="151">
        <f t="shared" ref="D64" si="28">D65+D67</f>
        <v>154035</v>
      </c>
      <c r="E64" s="152">
        <f t="shared" ref="E64" si="29">E65+E67</f>
        <v>1263000</v>
      </c>
      <c r="F64" s="152">
        <f t="shared" ref="F64" si="30">F65+F67</f>
        <v>1300</v>
      </c>
      <c r="G64" s="163">
        <f t="shared" si="20"/>
        <v>0.84396403414808319</v>
      </c>
      <c r="H64" s="163">
        <f t="shared" si="2"/>
        <v>0.10292953285827396</v>
      </c>
    </row>
    <row r="65" spans="1:10" s="23" customFormat="1" ht="13.5" customHeight="1" x14ac:dyDescent="0.2">
      <c r="A65" s="84">
        <v>371</v>
      </c>
      <c r="B65" s="190"/>
      <c r="C65" s="191" t="s">
        <v>177</v>
      </c>
      <c r="D65" s="151">
        <f t="shared" ref="D65:F65" si="31">D66</f>
        <v>0</v>
      </c>
      <c r="E65" s="152">
        <f t="shared" si="31"/>
        <v>8000</v>
      </c>
      <c r="F65" s="152">
        <f t="shared" si="31"/>
        <v>0</v>
      </c>
      <c r="G65" s="163" t="s">
        <v>155</v>
      </c>
      <c r="H65" s="163">
        <f t="shared" si="2"/>
        <v>0</v>
      </c>
    </row>
    <row r="66" spans="1:10" s="23" customFormat="1" ht="27" customHeight="1" x14ac:dyDescent="0.2">
      <c r="A66" s="140"/>
      <c r="B66" s="175">
        <v>3712</v>
      </c>
      <c r="C66" s="179" t="s">
        <v>176</v>
      </c>
      <c r="D66" s="192">
        <v>0</v>
      </c>
      <c r="E66" s="170">
        <v>8000</v>
      </c>
      <c r="F66" s="134">
        <v>0</v>
      </c>
      <c r="G66" s="171" t="s">
        <v>155</v>
      </c>
      <c r="H66" s="172">
        <f t="shared" si="2"/>
        <v>0</v>
      </c>
    </row>
    <row r="67" spans="1:10" s="23" customFormat="1" ht="13.5" customHeight="1" x14ac:dyDescent="0.2">
      <c r="A67" s="84">
        <v>372</v>
      </c>
      <c r="B67" s="190"/>
      <c r="C67" s="193" t="s">
        <v>144</v>
      </c>
      <c r="D67" s="151">
        <f t="shared" ref="D67:F67" si="32">D68</f>
        <v>154035</v>
      </c>
      <c r="E67" s="152">
        <f t="shared" si="32"/>
        <v>1255000</v>
      </c>
      <c r="F67" s="152">
        <f t="shared" si="32"/>
        <v>1300</v>
      </c>
      <c r="G67" s="163">
        <f t="shared" ref="G67:G76" si="33">F67/D67*100</f>
        <v>0.84396403414808319</v>
      </c>
      <c r="H67" s="163">
        <f t="shared" si="2"/>
        <v>0.10358565737051792</v>
      </c>
    </row>
    <row r="68" spans="1:10" s="24" customFormat="1" ht="13.5" customHeight="1" x14ac:dyDescent="0.2">
      <c r="A68" s="173"/>
      <c r="B68" s="175">
        <v>3721</v>
      </c>
      <c r="C68" s="169" t="s">
        <v>136</v>
      </c>
      <c r="D68" s="144">
        <v>154035</v>
      </c>
      <c r="E68" s="170">
        <v>1255000</v>
      </c>
      <c r="F68" s="145">
        <v>1300</v>
      </c>
      <c r="G68" s="171">
        <f t="shared" si="33"/>
        <v>0.84396403414808319</v>
      </c>
      <c r="H68" s="172">
        <f t="shared" si="2"/>
        <v>0.10358565737051792</v>
      </c>
    </row>
    <row r="69" spans="1:10" s="1" customFormat="1" ht="13.5" customHeight="1" x14ac:dyDescent="0.2">
      <c r="A69" s="164">
        <v>38</v>
      </c>
      <c r="B69" s="176"/>
      <c r="C69" s="194" t="s">
        <v>56</v>
      </c>
      <c r="D69" s="151">
        <f>D70+D72+D75</f>
        <v>49807369.040000007</v>
      </c>
      <c r="E69" s="152">
        <f t="shared" ref="E69" si="34">E70+E72+E75</f>
        <v>67166100</v>
      </c>
      <c r="F69" s="152">
        <f t="shared" ref="F69" si="35">F70+F72+F75</f>
        <v>39708277.730000004</v>
      </c>
      <c r="G69" s="163">
        <f t="shared" si="33"/>
        <v>79.72370051931577</v>
      </c>
      <c r="H69" s="163">
        <f t="shared" si="2"/>
        <v>59.11952269076216</v>
      </c>
    </row>
    <row r="70" spans="1:10" s="1" customFormat="1" ht="13.5" customHeight="1" x14ac:dyDescent="0.2">
      <c r="A70" s="164">
        <v>381</v>
      </c>
      <c r="B70" s="176"/>
      <c r="C70" s="194" t="s">
        <v>35</v>
      </c>
      <c r="D70" s="151">
        <f>D71</f>
        <v>226938.77</v>
      </c>
      <c r="E70" s="152">
        <f t="shared" ref="E70:F70" si="36">E71</f>
        <v>11706100</v>
      </c>
      <c r="F70" s="152">
        <f t="shared" si="36"/>
        <v>728765.66</v>
      </c>
      <c r="G70" s="163">
        <f t="shared" si="33"/>
        <v>321.12876085474511</v>
      </c>
      <c r="H70" s="163">
        <f t="shared" ref="H70:H96" si="37">F70/E70*100</f>
        <v>6.2255205405728642</v>
      </c>
    </row>
    <row r="71" spans="1:10" s="24" customFormat="1" ht="13.5" customHeight="1" x14ac:dyDescent="0.2">
      <c r="A71" s="173"/>
      <c r="B71" s="169">
        <v>3811</v>
      </c>
      <c r="C71" s="174" t="s">
        <v>18</v>
      </c>
      <c r="D71" s="144">
        <v>226938.77</v>
      </c>
      <c r="E71" s="170">
        <v>11706100</v>
      </c>
      <c r="F71" s="145">
        <v>728765.66</v>
      </c>
      <c r="G71" s="171">
        <f t="shared" si="33"/>
        <v>321.12876085474511</v>
      </c>
      <c r="H71" s="172">
        <f t="shared" si="37"/>
        <v>6.2255205405728642</v>
      </c>
      <c r="J71" s="35"/>
    </row>
    <row r="72" spans="1:10" s="1" customFormat="1" ht="13.5" customHeight="1" x14ac:dyDescent="0.2">
      <c r="A72" s="164">
        <v>382</v>
      </c>
      <c r="B72" s="195"/>
      <c r="C72" s="194" t="s">
        <v>80</v>
      </c>
      <c r="D72" s="151">
        <f>D73+D74</f>
        <v>13568256.850000001</v>
      </c>
      <c r="E72" s="152">
        <f t="shared" ref="E72" si="38">E73+E74</f>
        <v>23179000</v>
      </c>
      <c r="F72" s="152">
        <f t="shared" ref="F72" si="39">F73+F74</f>
        <v>16454576.91</v>
      </c>
      <c r="G72" s="163">
        <f t="shared" si="33"/>
        <v>121.2725930228834</v>
      </c>
      <c r="H72" s="163">
        <f t="shared" si="37"/>
        <v>70.989157901548822</v>
      </c>
    </row>
    <row r="73" spans="1:10" s="24" customFormat="1" ht="13.5" customHeight="1" x14ac:dyDescent="0.2">
      <c r="A73" s="173"/>
      <c r="B73" s="169">
        <v>3821</v>
      </c>
      <c r="C73" s="174" t="s">
        <v>104</v>
      </c>
      <c r="D73" s="144">
        <v>7322822.0700000003</v>
      </c>
      <c r="E73" s="170">
        <v>3497000</v>
      </c>
      <c r="F73" s="145">
        <v>2329769.81</v>
      </c>
      <c r="G73" s="171">
        <f t="shared" si="33"/>
        <v>31.81519075199925</v>
      </c>
      <c r="H73" s="172">
        <f t="shared" si="37"/>
        <v>66.621956248212754</v>
      </c>
    </row>
    <row r="74" spans="1:10" s="24" customFormat="1" ht="13.5" customHeight="1" x14ac:dyDescent="0.2">
      <c r="A74" s="173"/>
      <c r="B74" s="169">
        <v>3822</v>
      </c>
      <c r="C74" s="174" t="s">
        <v>79</v>
      </c>
      <c r="D74" s="144">
        <v>6245434.7800000003</v>
      </c>
      <c r="E74" s="170">
        <v>19682000</v>
      </c>
      <c r="F74" s="145">
        <v>14124807.1</v>
      </c>
      <c r="G74" s="171">
        <f t="shared" si="33"/>
        <v>226.16211036631785</v>
      </c>
      <c r="H74" s="172">
        <f t="shared" si="37"/>
        <v>71.765100599532559</v>
      </c>
    </row>
    <row r="75" spans="1:10" s="23" customFormat="1" ht="13.5" customHeight="1" x14ac:dyDescent="0.2">
      <c r="A75" s="84">
        <v>386</v>
      </c>
      <c r="B75" s="193"/>
      <c r="C75" s="140" t="s">
        <v>113</v>
      </c>
      <c r="D75" s="151">
        <f>D76+D77</f>
        <v>36012173.420000002</v>
      </c>
      <c r="E75" s="152">
        <f>E76+E77</f>
        <v>32281000</v>
      </c>
      <c r="F75" s="152">
        <f>F76+F77</f>
        <v>22524935.16</v>
      </c>
      <c r="G75" s="163">
        <f t="shared" si="33"/>
        <v>62.548113653952299</v>
      </c>
      <c r="H75" s="163">
        <f t="shared" si="37"/>
        <v>69.777687060499986</v>
      </c>
    </row>
    <row r="76" spans="1:10" s="24" customFormat="1" ht="25.5" customHeight="1" x14ac:dyDescent="0.2">
      <c r="A76" s="173"/>
      <c r="B76" s="169">
        <v>3861</v>
      </c>
      <c r="C76" s="130" t="s">
        <v>115</v>
      </c>
      <c r="D76" s="144">
        <v>35999781.810000002</v>
      </c>
      <c r="E76" s="170">
        <v>30356000</v>
      </c>
      <c r="F76" s="145">
        <v>21149968.789999999</v>
      </c>
      <c r="G76" s="171">
        <f t="shared" si="33"/>
        <v>58.750269381146559</v>
      </c>
      <c r="H76" s="172">
        <f t="shared" si="37"/>
        <v>69.67310841349321</v>
      </c>
    </row>
    <row r="77" spans="1:10" s="24" customFormat="1" ht="25.5" customHeight="1" x14ac:dyDescent="0.2">
      <c r="A77" s="173"/>
      <c r="B77" s="169">
        <v>3862</v>
      </c>
      <c r="C77" s="130" t="s">
        <v>196</v>
      </c>
      <c r="D77" s="144">
        <v>12391.61</v>
      </c>
      <c r="E77" s="170">
        <v>1925000</v>
      </c>
      <c r="F77" s="145">
        <v>1374966.37</v>
      </c>
      <c r="G77" s="171" t="s">
        <v>155</v>
      </c>
      <c r="H77" s="172">
        <f t="shared" si="37"/>
        <v>71.42682441558442</v>
      </c>
    </row>
    <row r="78" spans="1:10" s="1" customFormat="1" ht="21.6" customHeight="1" x14ac:dyDescent="0.2">
      <c r="A78" s="160">
        <v>4</v>
      </c>
      <c r="B78" s="8"/>
      <c r="C78" s="3" t="s">
        <v>57</v>
      </c>
      <c r="D78" s="151">
        <f>D79+D82</f>
        <v>19316449.780000001</v>
      </c>
      <c r="E78" s="152">
        <f t="shared" ref="E78" si="40">E79+E82</f>
        <v>13911700</v>
      </c>
      <c r="F78" s="152">
        <f t="shared" ref="F78" si="41">F79+F82</f>
        <v>11930628.43</v>
      </c>
      <c r="G78" s="163">
        <f>F78/D78*100</f>
        <v>61.764084838989483</v>
      </c>
      <c r="H78" s="163">
        <f t="shared" si="37"/>
        <v>85.759673009049934</v>
      </c>
    </row>
    <row r="79" spans="1:10" s="1" customFormat="1" ht="12.75" customHeight="1" x14ac:dyDescent="0.2">
      <c r="A79" s="164">
        <v>41</v>
      </c>
      <c r="B79" s="165"/>
      <c r="C79" s="165" t="s">
        <v>173</v>
      </c>
      <c r="D79" s="151">
        <f t="shared" ref="D79:F80" si="42">D80</f>
        <v>0</v>
      </c>
      <c r="E79" s="152">
        <f t="shared" si="42"/>
        <v>40000</v>
      </c>
      <c r="F79" s="152">
        <f t="shared" si="42"/>
        <v>22013.360000000001</v>
      </c>
      <c r="G79" s="163" t="s">
        <v>155</v>
      </c>
      <c r="H79" s="163">
        <f t="shared" si="37"/>
        <v>55.0334</v>
      </c>
    </row>
    <row r="80" spans="1:10" s="1" customFormat="1" ht="12.75" customHeight="1" x14ac:dyDescent="0.2">
      <c r="A80" s="164">
        <v>412</v>
      </c>
      <c r="B80" s="165"/>
      <c r="C80" s="165" t="s">
        <v>174</v>
      </c>
      <c r="D80" s="151">
        <f>D81</f>
        <v>0</v>
      </c>
      <c r="E80" s="152">
        <f t="shared" si="42"/>
        <v>40000</v>
      </c>
      <c r="F80" s="152">
        <f>F81</f>
        <v>22013.360000000001</v>
      </c>
      <c r="G80" s="163" t="s">
        <v>155</v>
      </c>
      <c r="H80" s="163">
        <f t="shared" si="37"/>
        <v>55.0334</v>
      </c>
    </row>
    <row r="81" spans="1:8" s="1" customFormat="1" ht="12.75" customHeight="1" x14ac:dyDescent="0.2">
      <c r="A81" s="160"/>
      <c r="B81" s="195">
        <v>4123</v>
      </c>
      <c r="C81" s="195" t="s">
        <v>175</v>
      </c>
      <c r="D81" s="192">
        <v>0</v>
      </c>
      <c r="E81" s="170">
        <v>40000</v>
      </c>
      <c r="F81" s="134">
        <v>22013.360000000001</v>
      </c>
      <c r="G81" s="171" t="s">
        <v>155</v>
      </c>
      <c r="H81" s="172">
        <f t="shared" si="37"/>
        <v>55.0334</v>
      </c>
    </row>
    <row r="82" spans="1:8" s="1" customFormat="1" x14ac:dyDescent="0.2">
      <c r="A82" s="160">
        <v>42</v>
      </c>
      <c r="B82" s="176"/>
      <c r="C82" s="3" t="s">
        <v>19</v>
      </c>
      <c r="D82" s="151">
        <f>D83+D85+D91+D95+D93</f>
        <v>19316449.780000001</v>
      </c>
      <c r="E82" s="152">
        <f t="shared" ref="E82:F82" si="43">E83+E85+E91+E95+E93</f>
        <v>13871700</v>
      </c>
      <c r="F82" s="152">
        <f t="shared" si="43"/>
        <v>11908615.07</v>
      </c>
      <c r="G82" s="163">
        <f t="shared" ref="G82:G87" si="44">F82/D82*100</f>
        <v>61.650123110769684</v>
      </c>
      <c r="H82" s="163">
        <f t="shared" si="37"/>
        <v>85.848274328308719</v>
      </c>
    </row>
    <row r="83" spans="1:8" s="1" customFormat="1" ht="12.75" customHeight="1" x14ac:dyDescent="0.2">
      <c r="A83" s="160">
        <v>421</v>
      </c>
      <c r="B83" s="196"/>
      <c r="C83" s="4" t="s">
        <v>82</v>
      </c>
      <c r="D83" s="151">
        <f t="shared" ref="D83:F83" si="45">SUM(D84:D84)</f>
        <v>17558344.010000002</v>
      </c>
      <c r="E83" s="152">
        <f t="shared" si="45"/>
        <v>0</v>
      </c>
      <c r="F83" s="152">
        <f t="shared" si="45"/>
        <v>0</v>
      </c>
      <c r="G83" s="163">
        <f t="shared" si="44"/>
        <v>0</v>
      </c>
      <c r="H83" s="163" t="s">
        <v>155</v>
      </c>
    </row>
    <row r="84" spans="1:8" s="24" customFormat="1" x14ac:dyDescent="0.2">
      <c r="A84" s="173"/>
      <c r="B84" s="169">
        <v>4214</v>
      </c>
      <c r="C84" s="169" t="s">
        <v>126</v>
      </c>
      <c r="D84" s="144">
        <v>17558344.010000002</v>
      </c>
      <c r="E84" s="170">
        <v>0</v>
      </c>
      <c r="F84" s="145">
        <v>0</v>
      </c>
      <c r="G84" s="171">
        <f t="shared" si="44"/>
        <v>0</v>
      </c>
      <c r="H84" s="172" t="s">
        <v>155</v>
      </c>
    </row>
    <row r="85" spans="1:8" s="1" customFormat="1" x14ac:dyDescent="0.2">
      <c r="A85" s="160">
        <v>422</v>
      </c>
      <c r="B85" s="176"/>
      <c r="C85" s="4" t="s">
        <v>24</v>
      </c>
      <c r="D85" s="151">
        <f>SUM(D86:D90)</f>
        <v>750777.11</v>
      </c>
      <c r="E85" s="152">
        <f>SUM(E86:E90)</f>
        <v>7566700</v>
      </c>
      <c r="F85" s="152">
        <f>SUM(F86:F90)</f>
        <v>5654725.0700000003</v>
      </c>
      <c r="G85" s="163">
        <f t="shared" si="44"/>
        <v>753.18293467950832</v>
      </c>
      <c r="H85" s="163">
        <f t="shared" si="37"/>
        <v>74.731720168633615</v>
      </c>
    </row>
    <row r="86" spans="1:8" s="24" customFormat="1" x14ac:dyDescent="0.2">
      <c r="A86" s="168"/>
      <c r="B86" s="197" t="s">
        <v>20</v>
      </c>
      <c r="C86" s="198" t="s">
        <v>21</v>
      </c>
      <c r="D86" s="144">
        <v>653187.18999999994</v>
      </c>
      <c r="E86" s="170">
        <v>4724000</v>
      </c>
      <c r="F86" s="145">
        <v>2704311.07</v>
      </c>
      <c r="G86" s="171">
        <f t="shared" si="44"/>
        <v>414.01777490461814</v>
      </c>
      <c r="H86" s="172">
        <f t="shared" si="37"/>
        <v>57.246212320067734</v>
      </c>
    </row>
    <row r="87" spans="1:8" s="24" customFormat="1" x14ac:dyDescent="0.2">
      <c r="A87" s="168"/>
      <c r="B87" s="175" t="s">
        <v>22</v>
      </c>
      <c r="C87" s="175" t="s">
        <v>23</v>
      </c>
      <c r="D87" s="144">
        <v>83269.88</v>
      </c>
      <c r="E87" s="170">
        <v>730000</v>
      </c>
      <c r="F87" s="145">
        <v>51677</v>
      </c>
      <c r="G87" s="171">
        <f t="shared" si="44"/>
        <v>62.059654703477406</v>
      </c>
      <c r="H87" s="172">
        <f t="shared" si="37"/>
        <v>7.0790410958904104</v>
      </c>
    </row>
    <row r="88" spans="1:8" s="24" customFormat="1" x14ac:dyDescent="0.2">
      <c r="A88" s="168"/>
      <c r="B88" s="175" t="s">
        <v>243</v>
      </c>
      <c r="C88" s="175" t="s">
        <v>244</v>
      </c>
      <c r="D88" s="144">
        <v>0</v>
      </c>
      <c r="E88" s="170">
        <v>25000</v>
      </c>
      <c r="F88" s="145">
        <v>21325</v>
      </c>
      <c r="G88" s="171" t="s">
        <v>155</v>
      </c>
      <c r="H88" s="172">
        <f t="shared" si="37"/>
        <v>85.3</v>
      </c>
    </row>
    <row r="89" spans="1:8" s="24" customFormat="1" x14ac:dyDescent="0.2">
      <c r="A89" s="168"/>
      <c r="B89" s="175">
        <v>4225</v>
      </c>
      <c r="C89" s="175" t="s">
        <v>247</v>
      </c>
      <c r="D89" s="144">
        <v>0</v>
      </c>
      <c r="E89" s="170">
        <v>15000</v>
      </c>
      <c r="F89" s="145">
        <v>0</v>
      </c>
      <c r="G89" s="171" t="s">
        <v>155</v>
      </c>
      <c r="H89" s="172">
        <f t="shared" si="37"/>
        <v>0</v>
      </c>
    </row>
    <row r="90" spans="1:8" s="24" customFormat="1" x14ac:dyDescent="0.2">
      <c r="A90" s="168"/>
      <c r="B90" s="175">
        <v>4227</v>
      </c>
      <c r="C90" s="169" t="s">
        <v>123</v>
      </c>
      <c r="D90" s="144">
        <v>14320.04</v>
      </c>
      <c r="E90" s="170">
        <v>2072700</v>
      </c>
      <c r="F90" s="145">
        <v>2877412</v>
      </c>
      <c r="G90" s="171" t="s">
        <v>155</v>
      </c>
      <c r="H90" s="172">
        <f t="shared" si="37"/>
        <v>138.82433540792204</v>
      </c>
    </row>
    <row r="91" spans="1:8" s="23" customFormat="1" x14ac:dyDescent="0.2">
      <c r="A91" s="84">
        <v>423</v>
      </c>
      <c r="B91" s="190"/>
      <c r="C91" s="193" t="s">
        <v>262</v>
      </c>
      <c r="D91" s="151">
        <f>D92</f>
        <v>138737.16</v>
      </c>
      <c r="E91" s="151">
        <f t="shared" ref="E91:F91" si="46">E92</f>
        <v>0</v>
      </c>
      <c r="F91" s="152">
        <f t="shared" si="46"/>
        <v>0</v>
      </c>
      <c r="G91" s="199">
        <f>F91/D91*100</f>
        <v>0</v>
      </c>
      <c r="H91" s="199" t="s">
        <v>155</v>
      </c>
    </row>
    <row r="92" spans="1:8" s="24" customFormat="1" x14ac:dyDescent="0.2">
      <c r="A92" s="173"/>
      <c r="B92" s="175">
        <v>4231</v>
      </c>
      <c r="C92" s="169" t="s">
        <v>263</v>
      </c>
      <c r="D92" s="144">
        <v>138737.16</v>
      </c>
      <c r="E92" s="200">
        <v>0</v>
      </c>
      <c r="F92" s="145">
        <v>0</v>
      </c>
      <c r="G92" s="171">
        <f>F92/D92*100</f>
        <v>0</v>
      </c>
      <c r="H92" s="172" t="s">
        <v>155</v>
      </c>
    </row>
    <row r="93" spans="1:8" s="24" customFormat="1" x14ac:dyDescent="0.2">
      <c r="A93" s="84">
        <v>424</v>
      </c>
      <c r="B93" s="175"/>
      <c r="C93" s="193" t="s">
        <v>246</v>
      </c>
      <c r="D93" s="151">
        <f>D94</f>
        <v>0</v>
      </c>
      <c r="E93" s="152">
        <f>E94</f>
        <v>5000</v>
      </c>
      <c r="F93" s="152">
        <f>F94</f>
        <v>4375</v>
      </c>
      <c r="G93" s="199" t="s">
        <v>155</v>
      </c>
      <c r="H93" s="199">
        <f>F93/E93*100</f>
        <v>87.5</v>
      </c>
    </row>
    <row r="94" spans="1:8" s="24" customFormat="1" x14ac:dyDescent="0.2">
      <c r="A94" s="173"/>
      <c r="B94" s="175">
        <v>4242</v>
      </c>
      <c r="C94" s="169" t="s">
        <v>245</v>
      </c>
      <c r="D94" s="144">
        <v>0</v>
      </c>
      <c r="E94" s="170">
        <v>5000</v>
      </c>
      <c r="F94" s="145">
        <v>4375</v>
      </c>
      <c r="G94" s="171" t="s">
        <v>155</v>
      </c>
      <c r="H94" s="172">
        <f t="shared" si="37"/>
        <v>87.5</v>
      </c>
    </row>
    <row r="95" spans="1:8" s="1" customFormat="1" x14ac:dyDescent="0.2">
      <c r="A95" s="160">
        <v>426</v>
      </c>
      <c r="B95" s="6"/>
      <c r="C95" s="201" t="s">
        <v>25</v>
      </c>
      <c r="D95" s="151">
        <f t="shared" ref="D95:F95" si="47">D96</f>
        <v>868591.5</v>
      </c>
      <c r="E95" s="152">
        <f t="shared" si="47"/>
        <v>6300000</v>
      </c>
      <c r="F95" s="152">
        <f t="shared" si="47"/>
        <v>6249515</v>
      </c>
      <c r="G95" s="163">
        <f>F95/D95*100</f>
        <v>719.49990300388617</v>
      </c>
      <c r="H95" s="163">
        <f t="shared" si="37"/>
        <v>99.198650793650785</v>
      </c>
    </row>
    <row r="96" spans="1:8" s="24" customFormat="1" x14ac:dyDescent="0.2">
      <c r="A96" s="173"/>
      <c r="B96" s="175" t="s">
        <v>58</v>
      </c>
      <c r="C96" s="174" t="s">
        <v>1</v>
      </c>
      <c r="D96" s="144">
        <v>868591.5</v>
      </c>
      <c r="E96" s="170">
        <v>6300000</v>
      </c>
      <c r="F96" s="145">
        <v>6249515</v>
      </c>
      <c r="G96" s="171">
        <f>F96/D96*100</f>
        <v>719.49990300388617</v>
      </c>
      <c r="H96" s="172">
        <f t="shared" si="37"/>
        <v>99.198650793650785</v>
      </c>
    </row>
    <row r="97" spans="1:6" s="1" customFormat="1" x14ac:dyDescent="0.2">
      <c r="A97" s="32"/>
      <c r="B97" s="32"/>
      <c r="C97" s="23"/>
      <c r="D97" s="85"/>
      <c r="F97" s="2"/>
    </row>
    <row r="98" spans="1:6" s="1" customFormat="1" x14ac:dyDescent="0.2">
      <c r="A98" s="32"/>
      <c r="B98" s="32"/>
      <c r="D98" s="85"/>
      <c r="F98" s="2"/>
    </row>
    <row r="99" spans="1:6" s="1" customFormat="1" x14ac:dyDescent="0.2">
      <c r="A99" s="32"/>
      <c r="B99" s="32"/>
      <c r="D99" s="85"/>
      <c r="F99" s="2"/>
    </row>
    <row r="100" spans="1:6" s="1" customFormat="1" x14ac:dyDescent="0.2">
      <c r="A100" s="32"/>
      <c r="B100" s="32"/>
      <c r="D100" s="85"/>
      <c r="F100" s="2"/>
    </row>
    <row r="101" spans="1:6" s="1" customFormat="1" x14ac:dyDescent="0.2">
      <c r="A101" s="32"/>
      <c r="B101" s="32"/>
      <c r="D101" s="85"/>
      <c r="F101" s="2"/>
    </row>
    <row r="102" spans="1:6" s="1" customFormat="1" x14ac:dyDescent="0.2">
      <c r="A102" s="32"/>
      <c r="B102" s="32"/>
      <c r="D102" s="85"/>
      <c r="F102" s="2"/>
    </row>
    <row r="103" spans="1:6" s="1" customFormat="1" x14ac:dyDescent="0.2">
      <c r="A103" s="32"/>
      <c r="B103" s="32"/>
      <c r="D103" s="85"/>
      <c r="F103" s="2"/>
    </row>
    <row r="104" spans="1:6" s="1" customFormat="1" x14ac:dyDescent="0.2">
      <c r="A104" s="32"/>
      <c r="B104" s="32"/>
      <c r="D104" s="85"/>
      <c r="F104" s="2"/>
    </row>
    <row r="105" spans="1:6" s="1" customFormat="1" x14ac:dyDescent="0.2">
      <c r="A105" s="32"/>
      <c r="B105" s="32"/>
      <c r="D105" s="85"/>
      <c r="F105" s="2"/>
    </row>
    <row r="106" spans="1:6" s="1" customFormat="1" x14ac:dyDescent="0.2">
      <c r="A106" s="32"/>
      <c r="B106" s="32"/>
      <c r="D106" s="85"/>
      <c r="F106" s="2"/>
    </row>
    <row r="107" spans="1:6" s="1" customFormat="1" x14ac:dyDescent="0.2">
      <c r="A107" s="32"/>
      <c r="B107" s="32"/>
      <c r="D107" s="85"/>
      <c r="F107" s="2"/>
    </row>
    <row r="108" spans="1:6" s="1" customFormat="1" x14ac:dyDescent="0.2">
      <c r="A108" s="32"/>
      <c r="B108" s="32"/>
      <c r="D108" s="85"/>
      <c r="F108" s="2"/>
    </row>
    <row r="109" spans="1:6" s="1" customFormat="1" x14ac:dyDescent="0.2">
      <c r="A109" s="32"/>
      <c r="B109" s="32"/>
      <c r="D109" s="85"/>
      <c r="F109" s="2"/>
    </row>
    <row r="110" spans="1:6" s="1" customFormat="1" x14ac:dyDescent="0.2">
      <c r="A110" s="32"/>
      <c r="B110" s="32"/>
      <c r="D110" s="85"/>
      <c r="F110" s="2"/>
    </row>
    <row r="111" spans="1:6" s="1" customFormat="1" x14ac:dyDescent="0.2">
      <c r="A111" s="32"/>
      <c r="B111" s="32"/>
      <c r="D111" s="85"/>
      <c r="F111" s="2"/>
    </row>
    <row r="112" spans="1:6" s="1" customFormat="1" x14ac:dyDescent="0.2">
      <c r="A112" s="32"/>
      <c r="B112" s="32"/>
      <c r="D112" s="85"/>
      <c r="F112" s="2"/>
    </row>
    <row r="113" spans="1:6" s="1" customFormat="1" x14ac:dyDescent="0.2">
      <c r="A113" s="32"/>
      <c r="B113" s="32"/>
      <c r="D113" s="85"/>
      <c r="F113" s="2"/>
    </row>
    <row r="114" spans="1:6" s="1" customFormat="1" x14ac:dyDescent="0.2">
      <c r="A114" s="32"/>
      <c r="B114" s="32"/>
      <c r="D114" s="85"/>
      <c r="F114" s="2"/>
    </row>
    <row r="115" spans="1:6" s="1" customFormat="1" x14ac:dyDescent="0.2">
      <c r="A115" s="32"/>
      <c r="B115" s="32"/>
      <c r="D115" s="85"/>
      <c r="F115" s="2"/>
    </row>
    <row r="116" spans="1:6" s="1" customFormat="1" x14ac:dyDescent="0.2">
      <c r="A116" s="32"/>
      <c r="B116" s="32"/>
      <c r="D116" s="85"/>
      <c r="F116" s="2"/>
    </row>
    <row r="117" spans="1:6" s="1" customFormat="1" x14ac:dyDescent="0.2">
      <c r="A117" s="32"/>
      <c r="B117" s="32"/>
      <c r="D117" s="85"/>
      <c r="F117" s="2"/>
    </row>
    <row r="118" spans="1:6" s="1" customFormat="1" x14ac:dyDescent="0.2">
      <c r="A118" s="32"/>
      <c r="B118" s="32"/>
      <c r="D118" s="85"/>
      <c r="F118" s="2"/>
    </row>
    <row r="119" spans="1:6" s="1" customFormat="1" x14ac:dyDescent="0.2">
      <c r="A119" s="32"/>
      <c r="B119" s="32"/>
      <c r="D119" s="85"/>
      <c r="F119" s="2"/>
    </row>
    <row r="120" spans="1:6" s="1" customFormat="1" x14ac:dyDescent="0.2">
      <c r="A120" s="32"/>
      <c r="B120" s="32"/>
      <c r="D120" s="85"/>
      <c r="F120" s="2"/>
    </row>
    <row r="121" spans="1:6" s="1" customFormat="1" x14ac:dyDescent="0.2">
      <c r="A121" s="32"/>
      <c r="B121" s="32"/>
      <c r="D121" s="85"/>
      <c r="F121" s="2"/>
    </row>
    <row r="122" spans="1:6" s="1" customFormat="1" x14ac:dyDescent="0.2">
      <c r="A122" s="32"/>
      <c r="B122" s="32"/>
      <c r="D122" s="85"/>
      <c r="F122" s="2"/>
    </row>
    <row r="123" spans="1:6" s="1" customFormat="1" x14ac:dyDescent="0.2">
      <c r="A123" s="32"/>
      <c r="B123" s="32"/>
      <c r="D123" s="85"/>
      <c r="F123" s="2"/>
    </row>
    <row r="124" spans="1:6" s="1" customFormat="1" x14ac:dyDescent="0.2">
      <c r="A124" s="32"/>
      <c r="B124" s="32"/>
      <c r="D124" s="85"/>
      <c r="F124" s="2"/>
    </row>
    <row r="125" spans="1:6" s="1" customFormat="1" x14ac:dyDescent="0.2">
      <c r="A125" s="32"/>
      <c r="B125" s="32"/>
      <c r="D125" s="85"/>
      <c r="F125" s="2"/>
    </row>
    <row r="126" spans="1:6" s="1" customFormat="1" x14ac:dyDescent="0.2">
      <c r="A126" s="32"/>
      <c r="B126" s="32"/>
      <c r="D126" s="85"/>
      <c r="F126" s="2"/>
    </row>
    <row r="127" spans="1:6" s="1" customFormat="1" x14ac:dyDescent="0.2">
      <c r="A127" s="32"/>
      <c r="B127" s="32"/>
      <c r="D127" s="85"/>
      <c r="F127" s="2"/>
    </row>
    <row r="128" spans="1:6" s="1" customFormat="1" x14ac:dyDescent="0.2">
      <c r="A128" s="32"/>
      <c r="B128" s="32"/>
      <c r="D128" s="85"/>
      <c r="F128" s="2"/>
    </row>
    <row r="129" spans="1:6" s="1" customFormat="1" x14ac:dyDescent="0.2">
      <c r="A129" s="32"/>
      <c r="B129" s="32"/>
      <c r="D129" s="85"/>
      <c r="F129" s="2"/>
    </row>
    <row r="130" spans="1:6" s="1" customFormat="1" x14ac:dyDescent="0.2">
      <c r="A130" s="32"/>
      <c r="B130" s="32"/>
      <c r="D130" s="85"/>
      <c r="F130" s="2"/>
    </row>
    <row r="131" spans="1:6" s="1" customFormat="1" x14ac:dyDescent="0.2">
      <c r="A131" s="32"/>
      <c r="B131" s="32"/>
      <c r="D131" s="85"/>
      <c r="F131" s="2"/>
    </row>
    <row r="132" spans="1:6" s="1" customFormat="1" x14ac:dyDescent="0.2">
      <c r="A132" s="32"/>
      <c r="B132" s="32"/>
      <c r="D132" s="85"/>
      <c r="F132" s="2"/>
    </row>
    <row r="133" spans="1:6" s="1" customFormat="1" x14ac:dyDescent="0.2">
      <c r="A133" s="32"/>
      <c r="B133" s="32"/>
      <c r="D133" s="85"/>
      <c r="F133" s="2"/>
    </row>
    <row r="134" spans="1:6" s="1" customFormat="1" x14ac:dyDescent="0.2">
      <c r="A134" s="32"/>
      <c r="B134" s="32"/>
      <c r="D134" s="85"/>
      <c r="F134" s="2"/>
    </row>
    <row r="135" spans="1:6" s="1" customFormat="1" x14ac:dyDescent="0.2">
      <c r="A135" s="32"/>
      <c r="B135" s="32"/>
      <c r="D135" s="85"/>
      <c r="F135" s="2"/>
    </row>
    <row r="136" spans="1:6" s="1" customFormat="1" x14ac:dyDescent="0.2">
      <c r="A136" s="32"/>
      <c r="B136" s="32"/>
      <c r="D136" s="85"/>
      <c r="F136" s="2"/>
    </row>
    <row r="137" spans="1:6" s="1" customFormat="1" x14ac:dyDescent="0.2">
      <c r="A137" s="32"/>
      <c r="B137" s="32"/>
      <c r="D137" s="85"/>
      <c r="F137" s="2"/>
    </row>
    <row r="138" spans="1:6" s="1" customFormat="1" x14ac:dyDescent="0.2">
      <c r="A138" s="32"/>
      <c r="B138" s="32"/>
      <c r="D138" s="85"/>
      <c r="F138" s="2"/>
    </row>
    <row r="139" spans="1:6" s="1" customFormat="1" x14ac:dyDescent="0.2">
      <c r="A139" s="32"/>
      <c r="B139" s="32"/>
      <c r="D139" s="85"/>
      <c r="F139" s="2"/>
    </row>
    <row r="140" spans="1:6" s="1" customFormat="1" x14ac:dyDescent="0.2">
      <c r="A140" s="32"/>
      <c r="B140" s="32"/>
      <c r="D140" s="85"/>
      <c r="F140" s="2"/>
    </row>
    <row r="141" spans="1:6" s="1" customFormat="1" x14ac:dyDescent="0.2">
      <c r="A141" s="32"/>
      <c r="B141" s="32"/>
      <c r="D141" s="85"/>
      <c r="F141" s="2"/>
    </row>
    <row r="142" spans="1:6" s="1" customFormat="1" x14ac:dyDescent="0.2">
      <c r="A142" s="32"/>
      <c r="B142" s="32"/>
      <c r="D142" s="85"/>
      <c r="F142" s="2"/>
    </row>
    <row r="143" spans="1:6" s="1" customFormat="1" x14ac:dyDescent="0.2">
      <c r="A143" s="32"/>
      <c r="B143" s="32"/>
      <c r="D143" s="85"/>
      <c r="F143" s="2"/>
    </row>
    <row r="144" spans="1:6" s="1" customFormat="1" x14ac:dyDescent="0.2">
      <c r="A144" s="32"/>
      <c r="B144" s="32"/>
      <c r="D144" s="85"/>
      <c r="F144" s="2"/>
    </row>
    <row r="145" spans="1:6" s="1" customFormat="1" x14ac:dyDescent="0.2">
      <c r="A145" s="32"/>
      <c r="B145" s="32"/>
      <c r="D145" s="85"/>
      <c r="F145" s="2"/>
    </row>
    <row r="146" spans="1:6" s="1" customFormat="1" x14ac:dyDescent="0.2">
      <c r="A146" s="32"/>
      <c r="B146" s="32"/>
      <c r="D146" s="85"/>
      <c r="F146" s="2"/>
    </row>
    <row r="147" spans="1:6" s="1" customFormat="1" x14ac:dyDescent="0.2">
      <c r="A147" s="32"/>
      <c r="B147" s="32"/>
      <c r="D147" s="85"/>
      <c r="F147" s="2"/>
    </row>
    <row r="148" spans="1:6" s="1" customFormat="1" x14ac:dyDescent="0.2">
      <c r="A148" s="32"/>
      <c r="B148" s="32"/>
      <c r="D148" s="85"/>
      <c r="F148" s="2"/>
    </row>
    <row r="149" spans="1:6" s="1" customFormat="1" x14ac:dyDescent="0.2">
      <c r="A149" s="32"/>
      <c r="B149" s="32"/>
      <c r="D149" s="85"/>
      <c r="F149" s="2"/>
    </row>
    <row r="150" spans="1:6" s="1" customFormat="1" x14ac:dyDescent="0.2">
      <c r="A150" s="32"/>
      <c r="B150" s="32"/>
      <c r="D150" s="85"/>
      <c r="F150" s="2"/>
    </row>
    <row r="151" spans="1:6" s="1" customFormat="1" x14ac:dyDescent="0.2">
      <c r="A151" s="32"/>
      <c r="B151" s="32"/>
      <c r="D151" s="85"/>
      <c r="F151" s="2"/>
    </row>
    <row r="152" spans="1:6" s="1" customFormat="1" x14ac:dyDescent="0.2">
      <c r="A152" s="32"/>
      <c r="B152" s="32"/>
      <c r="D152" s="85"/>
      <c r="F152" s="2"/>
    </row>
    <row r="153" spans="1:6" s="1" customFormat="1" x14ac:dyDescent="0.2">
      <c r="A153" s="32"/>
      <c r="B153" s="32"/>
      <c r="D153" s="85"/>
      <c r="F153" s="2"/>
    </row>
    <row r="154" spans="1:6" s="1" customFormat="1" x14ac:dyDescent="0.2">
      <c r="A154" s="32"/>
      <c r="B154" s="32"/>
      <c r="D154" s="85"/>
      <c r="F154" s="2"/>
    </row>
    <row r="155" spans="1:6" s="1" customFormat="1" x14ac:dyDescent="0.2">
      <c r="A155" s="32"/>
      <c r="B155" s="32"/>
      <c r="D155" s="85"/>
      <c r="F155" s="2"/>
    </row>
    <row r="156" spans="1:6" s="1" customFormat="1" x14ac:dyDescent="0.2">
      <c r="A156" s="32"/>
      <c r="B156" s="32"/>
      <c r="D156" s="85"/>
      <c r="F156" s="2"/>
    </row>
    <row r="157" spans="1:6" s="1" customFormat="1" x14ac:dyDescent="0.2">
      <c r="A157" s="32"/>
      <c r="B157" s="32"/>
      <c r="D157" s="85"/>
      <c r="F157" s="2"/>
    </row>
    <row r="158" spans="1:6" s="1" customFormat="1" x14ac:dyDescent="0.2">
      <c r="A158" s="32"/>
      <c r="B158" s="32"/>
      <c r="D158" s="85"/>
      <c r="F158" s="2"/>
    </row>
    <row r="159" spans="1:6" s="1" customFormat="1" x14ac:dyDescent="0.2">
      <c r="A159" s="32"/>
      <c r="B159" s="32"/>
      <c r="D159" s="85"/>
      <c r="F159" s="2"/>
    </row>
    <row r="160" spans="1:6" s="1" customFormat="1" x14ac:dyDescent="0.2">
      <c r="A160" s="32"/>
      <c r="B160" s="32"/>
      <c r="D160" s="85"/>
      <c r="F160" s="2"/>
    </row>
    <row r="161" spans="1:6" s="1" customFormat="1" x14ac:dyDescent="0.2">
      <c r="A161" s="32"/>
      <c r="B161" s="32"/>
      <c r="D161" s="85"/>
      <c r="F161" s="2"/>
    </row>
    <row r="162" spans="1:6" s="1" customFormat="1" x14ac:dyDescent="0.2">
      <c r="A162" s="32"/>
      <c r="B162" s="32"/>
      <c r="D162" s="85"/>
      <c r="F162" s="2"/>
    </row>
    <row r="163" spans="1:6" s="1" customFormat="1" x14ac:dyDescent="0.2">
      <c r="A163" s="32"/>
      <c r="B163" s="32"/>
      <c r="D163" s="85"/>
      <c r="F163" s="2"/>
    </row>
    <row r="164" spans="1:6" s="1" customFormat="1" x14ac:dyDescent="0.2">
      <c r="A164" s="32"/>
      <c r="B164" s="32"/>
      <c r="D164" s="85"/>
      <c r="F164" s="2"/>
    </row>
    <row r="165" spans="1:6" s="1" customFormat="1" x14ac:dyDescent="0.2">
      <c r="A165" s="32"/>
      <c r="B165" s="32"/>
      <c r="D165" s="85"/>
      <c r="F165" s="2"/>
    </row>
    <row r="166" spans="1:6" s="1" customFormat="1" x14ac:dyDescent="0.2">
      <c r="A166" s="32"/>
      <c r="B166" s="32"/>
      <c r="D166" s="85"/>
      <c r="F166" s="2"/>
    </row>
    <row r="167" spans="1:6" s="1" customFormat="1" x14ac:dyDescent="0.2">
      <c r="A167" s="32"/>
      <c r="B167" s="32"/>
      <c r="D167" s="85"/>
      <c r="F167" s="2"/>
    </row>
    <row r="168" spans="1:6" s="1" customFormat="1" x14ac:dyDescent="0.2">
      <c r="A168" s="32"/>
      <c r="B168" s="32"/>
      <c r="D168" s="85"/>
      <c r="F168" s="2"/>
    </row>
    <row r="169" spans="1:6" s="1" customFormat="1" x14ac:dyDescent="0.2">
      <c r="A169" s="32"/>
      <c r="B169" s="32"/>
      <c r="D169" s="85"/>
      <c r="F169" s="2"/>
    </row>
    <row r="170" spans="1:6" s="1" customFormat="1" x14ac:dyDescent="0.2">
      <c r="A170" s="32"/>
      <c r="B170" s="32"/>
      <c r="D170" s="85"/>
      <c r="F170" s="2"/>
    </row>
    <row r="171" spans="1:6" s="1" customFormat="1" x14ac:dyDescent="0.2">
      <c r="A171" s="32"/>
      <c r="B171" s="32"/>
      <c r="D171" s="85"/>
      <c r="F171" s="2"/>
    </row>
    <row r="172" spans="1:6" s="1" customFormat="1" x14ac:dyDescent="0.2">
      <c r="A172" s="32"/>
      <c r="B172" s="32"/>
      <c r="D172" s="85"/>
      <c r="F172" s="2"/>
    </row>
    <row r="173" spans="1:6" s="1" customFormat="1" x14ac:dyDescent="0.2">
      <c r="A173" s="32"/>
      <c r="B173" s="32"/>
      <c r="D173" s="85"/>
      <c r="F173" s="2"/>
    </row>
    <row r="174" spans="1:6" s="1" customFormat="1" x14ac:dyDescent="0.2">
      <c r="A174" s="32"/>
      <c r="B174" s="32"/>
      <c r="D174" s="85"/>
      <c r="F174" s="2"/>
    </row>
    <row r="175" spans="1:6" s="1" customFormat="1" x14ac:dyDescent="0.2">
      <c r="A175" s="32"/>
      <c r="B175" s="32"/>
      <c r="D175" s="85"/>
      <c r="F175" s="2"/>
    </row>
    <row r="176" spans="1:6" s="1" customFormat="1" x14ac:dyDescent="0.2">
      <c r="A176" s="32"/>
      <c r="B176" s="32"/>
      <c r="D176" s="85"/>
      <c r="F176" s="2"/>
    </row>
    <row r="177" spans="1:6" s="1" customFormat="1" x14ac:dyDescent="0.2">
      <c r="A177" s="32"/>
      <c r="B177" s="32"/>
      <c r="D177" s="85"/>
      <c r="F177" s="2"/>
    </row>
    <row r="178" spans="1:6" s="1" customFormat="1" x14ac:dyDescent="0.2">
      <c r="A178" s="32"/>
      <c r="B178" s="32"/>
      <c r="D178" s="85"/>
      <c r="F178" s="2"/>
    </row>
    <row r="179" spans="1:6" s="1" customFormat="1" x14ac:dyDescent="0.2">
      <c r="A179" s="32"/>
      <c r="B179" s="32"/>
      <c r="D179" s="85"/>
      <c r="F179" s="2"/>
    </row>
    <row r="180" spans="1:6" s="1" customFormat="1" x14ac:dyDescent="0.2">
      <c r="A180" s="32"/>
      <c r="B180" s="32"/>
      <c r="D180" s="85"/>
      <c r="F180" s="2"/>
    </row>
    <row r="181" spans="1:6" s="1" customFormat="1" x14ac:dyDescent="0.2">
      <c r="A181" s="32"/>
      <c r="B181" s="32"/>
      <c r="D181" s="85"/>
      <c r="F181" s="2"/>
    </row>
    <row r="182" spans="1:6" s="1" customFormat="1" x14ac:dyDescent="0.2">
      <c r="A182" s="32"/>
      <c r="B182" s="32"/>
      <c r="D182" s="85"/>
      <c r="F182" s="2"/>
    </row>
    <row r="183" spans="1:6" s="1" customFormat="1" x14ac:dyDescent="0.2">
      <c r="A183" s="32"/>
      <c r="B183" s="32"/>
      <c r="D183" s="85"/>
      <c r="F183" s="2"/>
    </row>
    <row r="184" spans="1:6" s="1" customFormat="1" x14ac:dyDescent="0.2">
      <c r="A184" s="32"/>
      <c r="B184" s="32"/>
      <c r="D184" s="85"/>
      <c r="F184" s="2"/>
    </row>
    <row r="185" spans="1:6" s="1" customFormat="1" x14ac:dyDescent="0.2">
      <c r="A185" s="32"/>
      <c r="B185" s="32"/>
      <c r="D185" s="85"/>
      <c r="F185" s="2"/>
    </row>
    <row r="186" spans="1:6" s="1" customFormat="1" x14ac:dyDescent="0.2">
      <c r="A186" s="32"/>
      <c r="B186" s="32"/>
      <c r="D186" s="85"/>
      <c r="F186" s="2"/>
    </row>
    <row r="187" spans="1:6" s="1" customFormat="1" x14ac:dyDescent="0.2">
      <c r="A187" s="32"/>
      <c r="B187" s="32"/>
      <c r="D187" s="85"/>
      <c r="F187" s="2"/>
    </row>
    <row r="188" spans="1:6" s="1" customFormat="1" x14ac:dyDescent="0.2">
      <c r="A188" s="32"/>
      <c r="B188" s="32"/>
      <c r="D188" s="85"/>
      <c r="F188" s="2"/>
    </row>
    <row r="189" spans="1:6" s="1" customFormat="1" x14ac:dyDescent="0.2">
      <c r="A189" s="32"/>
      <c r="B189" s="32"/>
      <c r="D189" s="85"/>
      <c r="F189" s="2"/>
    </row>
    <row r="190" spans="1:6" s="1" customFormat="1" x14ac:dyDescent="0.2">
      <c r="A190" s="32"/>
      <c r="B190" s="32"/>
      <c r="D190" s="85"/>
      <c r="F190" s="2"/>
    </row>
    <row r="191" spans="1:6" s="1" customFormat="1" x14ac:dyDescent="0.2">
      <c r="A191" s="32"/>
      <c r="B191" s="32"/>
      <c r="D191" s="85"/>
      <c r="F191" s="2"/>
    </row>
    <row r="192" spans="1:6" s="1" customFormat="1" x14ac:dyDescent="0.2">
      <c r="A192" s="32"/>
      <c r="B192" s="32"/>
      <c r="D192" s="85"/>
      <c r="F192" s="2"/>
    </row>
    <row r="193" spans="1:6" s="1" customFormat="1" x14ac:dyDescent="0.2">
      <c r="A193" s="32"/>
      <c r="B193" s="32"/>
      <c r="D193" s="85"/>
      <c r="F193" s="2"/>
    </row>
    <row r="194" spans="1:6" s="1" customFormat="1" x14ac:dyDescent="0.2">
      <c r="A194" s="32"/>
      <c r="B194" s="32"/>
      <c r="D194" s="85"/>
      <c r="F194" s="2"/>
    </row>
    <row r="195" spans="1:6" s="1" customFormat="1" x14ac:dyDescent="0.2">
      <c r="A195" s="32"/>
      <c r="B195" s="32"/>
      <c r="D195" s="85"/>
      <c r="F195" s="2"/>
    </row>
    <row r="196" spans="1:6" s="1" customFormat="1" x14ac:dyDescent="0.2">
      <c r="A196" s="32"/>
      <c r="B196" s="32"/>
      <c r="D196" s="85"/>
      <c r="F196" s="2"/>
    </row>
    <row r="197" spans="1:6" s="1" customFormat="1" x14ac:dyDescent="0.2">
      <c r="A197" s="32"/>
      <c r="B197" s="32"/>
      <c r="D197" s="85"/>
      <c r="F197" s="2"/>
    </row>
    <row r="198" spans="1:6" s="1" customFormat="1" x14ac:dyDescent="0.2">
      <c r="A198" s="32"/>
      <c r="B198" s="32"/>
      <c r="D198" s="85"/>
      <c r="F198" s="2"/>
    </row>
    <row r="199" spans="1:6" s="1" customFormat="1" x14ac:dyDescent="0.2">
      <c r="A199" s="32"/>
      <c r="B199" s="32"/>
      <c r="D199" s="85"/>
      <c r="F199" s="2"/>
    </row>
    <row r="200" spans="1:6" s="1" customFormat="1" x14ac:dyDescent="0.2">
      <c r="A200" s="32"/>
      <c r="B200" s="32"/>
      <c r="D200" s="85"/>
      <c r="F200" s="2"/>
    </row>
    <row r="201" spans="1:6" s="1" customFormat="1" x14ac:dyDescent="0.2">
      <c r="A201" s="32"/>
      <c r="B201" s="32"/>
      <c r="D201" s="85"/>
      <c r="F201" s="2"/>
    </row>
    <row r="202" spans="1:6" s="1" customFormat="1" x14ac:dyDescent="0.2">
      <c r="A202" s="32"/>
      <c r="B202" s="32"/>
      <c r="D202" s="85"/>
      <c r="F202" s="2"/>
    </row>
    <row r="203" spans="1:6" s="1" customFormat="1" x14ac:dyDescent="0.2">
      <c r="A203" s="32"/>
      <c r="B203" s="32"/>
      <c r="D203" s="85"/>
      <c r="F203" s="2"/>
    </row>
    <row r="204" spans="1:6" s="1" customFormat="1" x14ac:dyDescent="0.2">
      <c r="A204" s="32"/>
      <c r="B204" s="32"/>
      <c r="D204" s="85"/>
      <c r="F204" s="2"/>
    </row>
    <row r="205" spans="1:6" s="1" customFormat="1" x14ac:dyDescent="0.2">
      <c r="A205" s="32"/>
      <c r="B205" s="32"/>
      <c r="D205" s="85"/>
      <c r="F205" s="2"/>
    </row>
    <row r="206" spans="1:6" s="1" customFormat="1" x14ac:dyDescent="0.2">
      <c r="A206" s="32"/>
      <c r="B206" s="32"/>
      <c r="D206" s="85"/>
      <c r="F206" s="2"/>
    </row>
    <row r="207" spans="1:6" s="1" customFormat="1" x14ac:dyDescent="0.2">
      <c r="A207" s="32"/>
      <c r="B207" s="32"/>
      <c r="D207" s="85"/>
      <c r="F207" s="2"/>
    </row>
    <row r="208" spans="1:6" s="1" customFormat="1" x14ac:dyDescent="0.2">
      <c r="A208" s="32"/>
      <c r="B208" s="32"/>
      <c r="D208" s="85"/>
      <c r="F208" s="2"/>
    </row>
    <row r="209" spans="1:6" s="1" customFormat="1" x14ac:dyDescent="0.2">
      <c r="A209" s="32"/>
      <c r="B209" s="32"/>
      <c r="D209" s="85"/>
      <c r="F209" s="2"/>
    </row>
    <row r="210" spans="1:6" s="1" customFormat="1" x14ac:dyDescent="0.2">
      <c r="A210" s="32"/>
      <c r="B210" s="32"/>
      <c r="D210" s="85"/>
      <c r="F210" s="2"/>
    </row>
    <row r="211" spans="1:6" s="1" customFormat="1" x14ac:dyDescent="0.2">
      <c r="A211" s="32"/>
      <c r="B211" s="32"/>
      <c r="D211" s="85"/>
      <c r="F211" s="2"/>
    </row>
    <row r="212" spans="1:6" s="1" customFormat="1" x14ac:dyDescent="0.2">
      <c r="A212" s="32"/>
      <c r="B212" s="32"/>
      <c r="D212" s="85"/>
      <c r="F212" s="2"/>
    </row>
    <row r="213" spans="1:6" s="1" customFormat="1" x14ac:dyDescent="0.2">
      <c r="A213" s="32"/>
      <c r="B213" s="32"/>
      <c r="D213" s="85"/>
      <c r="F213" s="2"/>
    </row>
    <row r="214" spans="1:6" s="1" customFormat="1" x14ac:dyDescent="0.2">
      <c r="A214" s="32"/>
      <c r="B214" s="32"/>
      <c r="D214" s="85"/>
      <c r="F214" s="2"/>
    </row>
    <row r="215" spans="1:6" s="1" customFormat="1" x14ac:dyDescent="0.2">
      <c r="A215" s="32"/>
      <c r="B215" s="32"/>
      <c r="D215" s="85"/>
      <c r="F215" s="2"/>
    </row>
    <row r="216" spans="1:6" s="1" customFormat="1" x14ac:dyDescent="0.2">
      <c r="A216" s="32"/>
      <c r="B216" s="32"/>
      <c r="D216" s="85"/>
      <c r="F216" s="2"/>
    </row>
    <row r="217" spans="1:6" s="1" customFormat="1" x14ac:dyDescent="0.2">
      <c r="A217" s="32"/>
      <c r="B217" s="32"/>
      <c r="D217" s="85"/>
      <c r="F217" s="2"/>
    </row>
    <row r="218" spans="1:6" s="1" customFormat="1" x14ac:dyDescent="0.2">
      <c r="A218" s="32"/>
      <c r="B218" s="32"/>
      <c r="D218" s="85"/>
      <c r="F218" s="2"/>
    </row>
    <row r="219" spans="1:6" s="1" customFormat="1" x14ac:dyDescent="0.2">
      <c r="A219" s="32"/>
      <c r="B219" s="32"/>
      <c r="D219" s="85"/>
      <c r="F219" s="2"/>
    </row>
    <row r="220" spans="1:6" s="1" customFormat="1" x14ac:dyDescent="0.2">
      <c r="A220" s="32"/>
      <c r="B220" s="32"/>
      <c r="D220" s="85"/>
      <c r="F220" s="2"/>
    </row>
    <row r="221" spans="1:6" s="1" customFormat="1" x14ac:dyDescent="0.2">
      <c r="A221" s="32"/>
      <c r="B221" s="32"/>
      <c r="D221" s="85"/>
      <c r="F221" s="2"/>
    </row>
    <row r="222" spans="1:6" s="1" customFormat="1" x14ac:dyDescent="0.2">
      <c r="A222" s="32"/>
      <c r="B222" s="32"/>
      <c r="D222" s="85"/>
      <c r="F222" s="2"/>
    </row>
    <row r="223" spans="1:6" s="1" customFormat="1" x14ac:dyDescent="0.2">
      <c r="A223" s="32"/>
      <c r="B223" s="32"/>
      <c r="D223" s="85"/>
      <c r="F223" s="2"/>
    </row>
    <row r="224" spans="1:6" s="1" customFormat="1" x14ac:dyDescent="0.2">
      <c r="A224" s="32"/>
      <c r="B224" s="32"/>
      <c r="D224" s="85"/>
      <c r="F224" s="2"/>
    </row>
    <row r="225" spans="1:6" s="1" customFormat="1" x14ac:dyDescent="0.2">
      <c r="A225" s="32"/>
      <c r="B225" s="32"/>
      <c r="D225" s="85"/>
      <c r="F225" s="2"/>
    </row>
    <row r="226" spans="1:6" s="1" customFormat="1" x14ac:dyDescent="0.2">
      <c r="A226" s="32"/>
      <c r="B226" s="32"/>
      <c r="D226" s="85"/>
      <c r="F226" s="2"/>
    </row>
    <row r="227" spans="1:6" s="1" customFormat="1" x14ac:dyDescent="0.2">
      <c r="A227" s="32"/>
      <c r="B227" s="32"/>
      <c r="D227" s="85"/>
      <c r="F227" s="2"/>
    </row>
    <row r="228" spans="1:6" s="1" customFormat="1" x14ac:dyDescent="0.2">
      <c r="A228" s="32"/>
      <c r="B228" s="32"/>
      <c r="D228" s="85"/>
      <c r="F228" s="2"/>
    </row>
    <row r="229" spans="1:6" s="1" customFormat="1" x14ac:dyDescent="0.2">
      <c r="A229" s="32"/>
      <c r="B229" s="32"/>
      <c r="D229" s="85"/>
      <c r="F229" s="2"/>
    </row>
    <row r="230" spans="1:6" s="1" customFormat="1" x14ac:dyDescent="0.2">
      <c r="A230" s="32"/>
      <c r="B230" s="32"/>
      <c r="D230" s="85"/>
      <c r="F230" s="2"/>
    </row>
    <row r="231" spans="1:6" s="1" customFormat="1" x14ac:dyDescent="0.2">
      <c r="A231" s="32"/>
      <c r="B231" s="32"/>
      <c r="D231" s="85"/>
      <c r="F231" s="2"/>
    </row>
    <row r="232" spans="1:6" s="1" customFormat="1" x14ac:dyDescent="0.2">
      <c r="A232" s="32"/>
      <c r="B232" s="32"/>
      <c r="D232" s="85"/>
      <c r="F232" s="2"/>
    </row>
    <row r="233" spans="1:6" s="1" customFormat="1" x14ac:dyDescent="0.2">
      <c r="A233" s="32"/>
      <c r="B233" s="32"/>
      <c r="D233" s="85"/>
      <c r="F233" s="2"/>
    </row>
    <row r="234" spans="1:6" s="1" customFormat="1" x14ac:dyDescent="0.2">
      <c r="A234" s="32"/>
      <c r="B234" s="32"/>
      <c r="D234" s="85"/>
      <c r="F234" s="2"/>
    </row>
    <row r="235" spans="1:6" s="1" customFormat="1" x14ac:dyDescent="0.2">
      <c r="A235" s="32"/>
      <c r="B235" s="32"/>
      <c r="D235" s="85"/>
      <c r="F235" s="2"/>
    </row>
    <row r="236" spans="1:6" s="1" customFormat="1" x14ac:dyDescent="0.2">
      <c r="A236" s="32"/>
      <c r="B236" s="32"/>
      <c r="D236" s="85"/>
      <c r="F236" s="2"/>
    </row>
    <row r="237" spans="1:6" s="1" customFormat="1" x14ac:dyDescent="0.2">
      <c r="A237" s="32"/>
      <c r="B237" s="32"/>
      <c r="D237" s="85"/>
      <c r="F237" s="2"/>
    </row>
    <row r="238" spans="1:6" s="1" customFormat="1" x14ac:dyDescent="0.2">
      <c r="A238" s="32"/>
      <c r="B238" s="32"/>
      <c r="D238" s="85"/>
      <c r="F238" s="2"/>
    </row>
    <row r="239" spans="1:6" s="1" customFormat="1" x14ac:dyDescent="0.2">
      <c r="A239" s="32"/>
      <c r="B239" s="32"/>
      <c r="D239" s="85"/>
      <c r="F239" s="2"/>
    </row>
    <row r="240" spans="1:6" s="1" customFormat="1" x14ac:dyDescent="0.2">
      <c r="A240" s="32"/>
      <c r="B240" s="32"/>
      <c r="D240" s="85"/>
      <c r="F240" s="2"/>
    </row>
    <row r="241" spans="1:6" s="1" customFormat="1" x14ac:dyDescent="0.2">
      <c r="A241" s="32"/>
      <c r="B241" s="32"/>
      <c r="D241" s="85"/>
      <c r="F241" s="2"/>
    </row>
    <row r="242" spans="1:6" s="1" customFormat="1" x14ac:dyDescent="0.2">
      <c r="A242" s="32"/>
      <c r="B242" s="32"/>
      <c r="D242" s="85"/>
      <c r="F242" s="2"/>
    </row>
    <row r="243" spans="1:6" s="1" customFormat="1" x14ac:dyDescent="0.2">
      <c r="A243" s="32"/>
      <c r="B243" s="32"/>
      <c r="D243" s="85"/>
      <c r="F243" s="2"/>
    </row>
    <row r="244" spans="1:6" s="1" customFormat="1" x14ac:dyDescent="0.2">
      <c r="A244" s="32"/>
      <c r="B244" s="32"/>
      <c r="D244" s="85"/>
      <c r="F244" s="2"/>
    </row>
    <row r="245" spans="1:6" s="1" customFormat="1" x14ac:dyDescent="0.2">
      <c r="A245" s="32"/>
      <c r="B245" s="32"/>
      <c r="D245" s="85"/>
      <c r="F245" s="2"/>
    </row>
    <row r="246" spans="1:6" s="1" customFormat="1" x14ac:dyDescent="0.2">
      <c r="A246" s="32"/>
      <c r="B246" s="32"/>
      <c r="D246" s="85"/>
      <c r="F246" s="2"/>
    </row>
    <row r="247" spans="1:6" s="1" customFormat="1" x14ac:dyDescent="0.2">
      <c r="A247" s="32"/>
      <c r="B247" s="32"/>
      <c r="D247" s="85"/>
      <c r="F247" s="2"/>
    </row>
    <row r="248" spans="1:6" s="1" customFormat="1" x14ac:dyDescent="0.2">
      <c r="A248" s="32"/>
      <c r="B248" s="32"/>
      <c r="D248" s="85"/>
      <c r="F248" s="2"/>
    </row>
    <row r="249" spans="1:6" s="1" customFormat="1" x14ac:dyDescent="0.2">
      <c r="A249" s="32"/>
      <c r="B249" s="32"/>
      <c r="D249" s="85"/>
      <c r="F249" s="2"/>
    </row>
    <row r="250" spans="1:6" s="1" customFormat="1" x14ac:dyDescent="0.2">
      <c r="A250" s="32"/>
      <c r="B250" s="32"/>
      <c r="D250" s="85"/>
      <c r="F250" s="2"/>
    </row>
    <row r="251" spans="1:6" s="1" customFormat="1" x14ac:dyDescent="0.2">
      <c r="A251" s="32"/>
      <c r="B251" s="32"/>
      <c r="D251" s="85"/>
      <c r="F251" s="2"/>
    </row>
    <row r="252" spans="1:6" s="1" customFormat="1" x14ac:dyDescent="0.2">
      <c r="A252" s="32"/>
      <c r="B252" s="32"/>
      <c r="D252" s="85"/>
      <c r="F252" s="2"/>
    </row>
    <row r="253" spans="1:6" s="1" customFormat="1" x14ac:dyDescent="0.2">
      <c r="A253" s="32"/>
      <c r="B253" s="32"/>
      <c r="D253" s="85"/>
      <c r="F253" s="2"/>
    </row>
    <row r="254" spans="1:6" s="1" customFormat="1" x14ac:dyDescent="0.2">
      <c r="A254" s="32"/>
      <c r="B254" s="32"/>
      <c r="D254" s="85"/>
      <c r="F254" s="2"/>
    </row>
    <row r="255" spans="1:6" s="1" customFormat="1" x14ac:dyDescent="0.2">
      <c r="A255" s="32"/>
      <c r="B255" s="32"/>
      <c r="D255" s="85"/>
      <c r="F255" s="2"/>
    </row>
    <row r="256" spans="1:6" s="1" customFormat="1" x14ac:dyDescent="0.2">
      <c r="A256" s="32"/>
      <c r="B256" s="32"/>
      <c r="D256" s="85"/>
      <c r="F256" s="2"/>
    </row>
    <row r="257" spans="1:6" s="1" customFormat="1" x14ac:dyDescent="0.2">
      <c r="A257" s="32"/>
      <c r="B257" s="32"/>
      <c r="D257" s="85"/>
      <c r="F257" s="2"/>
    </row>
    <row r="258" spans="1:6" s="1" customFormat="1" x14ac:dyDescent="0.2">
      <c r="A258" s="32"/>
      <c r="B258" s="32"/>
      <c r="D258" s="85"/>
      <c r="F258" s="2"/>
    </row>
    <row r="259" spans="1:6" s="1" customFormat="1" x14ac:dyDescent="0.2">
      <c r="A259" s="32"/>
      <c r="B259" s="32"/>
      <c r="D259" s="85"/>
      <c r="F259" s="2"/>
    </row>
    <row r="260" spans="1:6" s="1" customFormat="1" x14ac:dyDescent="0.2">
      <c r="A260" s="32"/>
      <c r="B260" s="32"/>
      <c r="D260" s="85"/>
      <c r="F260" s="2"/>
    </row>
    <row r="261" spans="1:6" s="1" customFormat="1" x14ac:dyDescent="0.2">
      <c r="A261" s="32"/>
      <c r="B261" s="32"/>
      <c r="D261" s="85"/>
      <c r="F261" s="2"/>
    </row>
    <row r="262" spans="1:6" s="1" customFormat="1" x14ac:dyDescent="0.2">
      <c r="A262" s="32"/>
      <c r="B262" s="32"/>
      <c r="D262" s="85"/>
      <c r="F262" s="2"/>
    </row>
    <row r="263" spans="1:6" s="1" customFormat="1" x14ac:dyDescent="0.2">
      <c r="A263" s="32"/>
      <c r="B263" s="32"/>
      <c r="D263" s="85"/>
      <c r="F263" s="2"/>
    </row>
    <row r="264" spans="1:6" s="1" customFormat="1" x14ac:dyDescent="0.2">
      <c r="A264" s="32"/>
      <c r="B264" s="32"/>
      <c r="D264" s="85"/>
      <c r="F264" s="2"/>
    </row>
    <row r="265" spans="1:6" s="1" customFormat="1" x14ac:dyDescent="0.2">
      <c r="A265" s="32"/>
      <c r="B265" s="32"/>
      <c r="D265" s="85"/>
      <c r="F265" s="2"/>
    </row>
    <row r="266" spans="1:6" s="1" customFormat="1" x14ac:dyDescent="0.2">
      <c r="A266" s="32"/>
      <c r="B266" s="32"/>
      <c r="D266" s="85"/>
      <c r="F266" s="2"/>
    </row>
    <row r="267" spans="1:6" s="1" customFormat="1" x14ac:dyDescent="0.2">
      <c r="A267" s="32"/>
      <c r="B267" s="32"/>
      <c r="D267" s="85"/>
      <c r="F267" s="2"/>
    </row>
    <row r="268" spans="1:6" s="1" customFormat="1" x14ac:dyDescent="0.2">
      <c r="A268" s="32"/>
      <c r="B268" s="32"/>
      <c r="D268" s="85"/>
      <c r="F268" s="2"/>
    </row>
    <row r="269" spans="1:6" s="1" customFormat="1" x14ac:dyDescent="0.2">
      <c r="A269" s="32"/>
      <c r="B269" s="32"/>
      <c r="D269" s="85"/>
      <c r="F269" s="2"/>
    </row>
    <row r="270" spans="1:6" s="1" customFormat="1" x14ac:dyDescent="0.2">
      <c r="A270" s="32"/>
      <c r="B270" s="32"/>
      <c r="D270" s="85"/>
      <c r="F270" s="2"/>
    </row>
    <row r="271" spans="1:6" s="1" customFormat="1" x14ac:dyDescent="0.2">
      <c r="A271" s="32"/>
      <c r="B271" s="32"/>
      <c r="D271" s="85"/>
      <c r="F271" s="2"/>
    </row>
    <row r="272" spans="1:6" s="1" customFormat="1" x14ac:dyDescent="0.2">
      <c r="A272" s="32"/>
      <c r="B272" s="32"/>
      <c r="D272" s="85"/>
      <c r="F272" s="2"/>
    </row>
    <row r="273" spans="1:6" s="1" customFormat="1" x14ac:dyDescent="0.2">
      <c r="A273" s="32"/>
      <c r="B273" s="32"/>
      <c r="D273" s="85"/>
      <c r="F273" s="2"/>
    </row>
    <row r="274" spans="1:6" s="1" customFormat="1" x14ac:dyDescent="0.2">
      <c r="A274" s="32"/>
      <c r="B274" s="32"/>
      <c r="D274" s="85"/>
      <c r="F274" s="2"/>
    </row>
    <row r="275" spans="1:6" s="1" customFormat="1" x14ac:dyDescent="0.2">
      <c r="A275" s="32"/>
      <c r="B275" s="32"/>
      <c r="D275" s="85"/>
      <c r="F275" s="2"/>
    </row>
    <row r="276" spans="1:6" s="1" customFormat="1" x14ac:dyDescent="0.2">
      <c r="A276" s="32"/>
      <c r="B276" s="32"/>
      <c r="D276" s="85"/>
      <c r="F276" s="2"/>
    </row>
    <row r="277" spans="1:6" s="1" customFormat="1" x14ac:dyDescent="0.2">
      <c r="A277" s="32"/>
      <c r="B277" s="32"/>
      <c r="D277" s="85"/>
      <c r="F277" s="2"/>
    </row>
    <row r="278" spans="1:6" s="1" customFormat="1" x14ac:dyDescent="0.2">
      <c r="A278" s="32"/>
      <c r="B278" s="32"/>
      <c r="D278" s="85"/>
      <c r="F278" s="2"/>
    </row>
    <row r="279" spans="1:6" s="1" customFormat="1" x14ac:dyDescent="0.2">
      <c r="A279" s="32"/>
      <c r="B279" s="32"/>
      <c r="D279" s="85"/>
      <c r="F279" s="2"/>
    </row>
    <row r="280" spans="1:6" s="1" customFormat="1" x14ac:dyDescent="0.2">
      <c r="A280" s="32"/>
      <c r="B280" s="32"/>
      <c r="D280" s="85"/>
      <c r="F280" s="2"/>
    </row>
    <row r="281" spans="1:6" s="1" customFormat="1" x14ac:dyDescent="0.2">
      <c r="A281" s="32"/>
      <c r="B281" s="32"/>
      <c r="D281" s="85"/>
      <c r="F281" s="2"/>
    </row>
    <row r="282" spans="1:6" s="1" customFormat="1" x14ac:dyDescent="0.2">
      <c r="A282" s="32"/>
      <c r="B282" s="32"/>
      <c r="D282" s="85"/>
      <c r="F282" s="2"/>
    </row>
    <row r="283" spans="1:6" s="1" customFormat="1" x14ac:dyDescent="0.2">
      <c r="A283" s="32"/>
      <c r="B283" s="32"/>
      <c r="D283" s="85"/>
      <c r="F283" s="2"/>
    </row>
    <row r="284" spans="1:6" s="1" customFormat="1" x14ac:dyDescent="0.2">
      <c r="A284" s="32"/>
      <c r="B284" s="32"/>
      <c r="D284" s="85"/>
      <c r="F284" s="2"/>
    </row>
    <row r="285" spans="1:6" s="1" customFormat="1" x14ac:dyDescent="0.2">
      <c r="A285" s="32"/>
      <c r="B285" s="32"/>
      <c r="D285" s="85"/>
      <c r="F285" s="2"/>
    </row>
    <row r="286" spans="1:6" s="1" customFormat="1" x14ac:dyDescent="0.2">
      <c r="A286" s="32"/>
      <c r="B286" s="32"/>
      <c r="D286" s="85"/>
      <c r="F286" s="2"/>
    </row>
    <row r="287" spans="1:6" s="1" customFormat="1" x14ac:dyDescent="0.2">
      <c r="A287" s="32"/>
      <c r="B287" s="32"/>
      <c r="D287" s="85"/>
      <c r="F287" s="2"/>
    </row>
    <row r="288" spans="1:6" s="1" customFormat="1" x14ac:dyDescent="0.2">
      <c r="A288" s="32"/>
      <c r="B288" s="32"/>
      <c r="D288" s="85"/>
      <c r="F288" s="2"/>
    </row>
    <row r="289" spans="1:6" s="1" customFormat="1" x14ac:dyDescent="0.2">
      <c r="A289" s="32"/>
      <c r="B289" s="32"/>
      <c r="D289" s="85"/>
      <c r="F289" s="2"/>
    </row>
    <row r="290" spans="1:6" s="1" customFormat="1" x14ac:dyDescent="0.2">
      <c r="A290" s="32"/>
      <c r="B290" s="32"/>
      <c r="D290" s="85"/>
      <c r="F290" s="2"/>
    </row>
    <row r="291" spans="1:6" s="1" customFormat="1" x14ac:dyDescent="0.2">
      <c r="A291" s="32"/>
      <c r="B291" s="32"/>
      <c r="D291" s="85"/>
      <c r="F291" s="2"/>
    </row>
    <row r="292" spans="1:6" s="1" customFormat="1" x14ac:dyDescent="0.2">
      <c r="A292" s="32"/>
      <c r="B292" s="32"/>
      <c r="D292" s="85"/>
      <c r="F292" s="2"/>
    </row>
    <row r="293" spans="1:6" s="1" customFormat="1" x14ac:dyDescent="0.2">
      <c r="A293" s="32"/>
      <c r="B293" s="32"/>
      <c r="D293" s="85"/>
      <c r="F293" s="2"/>
    </row>
    <row r="294" spans="1:6" s="1" customFormat="1" x14ac:dyDescent="0.2">
      <c r="A294" s="32"/>
      <c r="B294" s="32"/>
      <c r="D294" s="85"/>
      <c r="F294" s="2"/>
    </row>
    <row r="295" spans="1:6" s="1" customFormat="1" x14ac:dyDescent="0.2">
      <c r="A295" s="32"/>
      <c r="B295" s="32"/>
      <c r="D295" s="85"/>
      <c r="F295" s="2"/>
    </row>
    <row r="296" spans="1:6" s="1" customFormat="1" x14ac:dyDescent="0.2">
      <c r="A296" s="32"/>
      <c r="B296" s="32"/>
      <c r="D296" s="85"/>
      <c r="F296" s="2"/>
    </row>
    <row r="297" spans="1:6" s="1" customFormat="1" x14ac:dyDescent="0.2">
      <c r="A297" s="32"/>
      <c r="B297" s="32"/>
      <c r="D297" s="85"/>
      <c r="F297" s="2"/>
    </row>
    <row r="298" spans="1:6" s="1" customFormat="1" x14ac:dyDescent="0.2">
      <c r="A298" s="32"/>
      <c r="B298" s="32"/>
      <c r="D298" s="85"/>
      <c r="F298" s="2"/>
    </row>
    <row r="299" spans="1:6" s="1" customFormat="1" x14ac:dyDescent="0.2">
      <c r="A299" s="32"/>
      <c r="B299" s="32"/>
      <c r="D299" s="85"/>
      <c r="F299" s="2"/>
    </row>
    <row r="300" spans="1:6" s="1" customFormat="1" x14ac:dyDescent="0.2">
      <c r="A300" s="32"/>
      <c r="B300" s="32"/>
      <c r="D300" s="85"/>
      <c r="F300" s="2"/>
    </row>
    <row r="301" spans="1:6" s="1" customFormat="1" x14ac:dyDescent="0.2">
      <c r="A301" s="32"/>
      <c r="B301" s="32"/>
      <c r="D301" s="85"/>
      <c r="F301" s="2"/>
    </row>
    <row r="302" spans="1:6" s="1" customFormat="1" x14ac:dyDescent="0.2">
      <c r="A302" s="32"/>
      <c r="B302" s="32"/>
      <c r="D302" s="85"/>
      <c r="F302" s="2"/>
    </row>
    <row r="303" spans="1:6" s="1" customFormat="1" x14ac:dyDescent="0.2">
      <c r="A303" s="32"/>
      <c r="B303" s="32"/>
      <c r="D303" s="85"/>
      <c r="F303" s="2"/>
    </row>
    <row r="304" spans="1:6" s="1" customFormat="1" x14ac:dyDescent="0.2">
      <c r="A304" s="32"/>
      <c r="B304" s="32"/>
      <c r="D304" s="85"/>
      <c r="F304" s="2"/>
    </row>
    <row r="305" spans="1:6" s="1" customFormat="1" x14ac:dyDescent="0.2">
      <c r="A305" s="32"/>
      <c r="B305" s="32"/>
      <c r="D305" s="85"/>
      <c r="F305" s="2"/>
    </row>
    <row r="306" spans="1:6" s="1" customFormat="1" x14ac:dyDescent="0.2">
      <c r="A306" s="32"/>
      <c r="B306" s="32"/>
      <c r="D306" s="85"/>
      <c r="F306" s="2"/>
    </row>
    <row r="307" spans="1:6" s="1" customFormat="1" x14ac:dyDescent="0.2">
      <c r="A307" s="32"/>
      <c r="B307" s="32"/>
      <c r="D307" s="85"/>
      <c r="F307" s="2"/>
    </row>
    <row r="308" spans="1:6" s="1" customFormat="1" x14ac:dyDescent="0.2">
      <c r="A308" s="32"/>
      <c r="B308" s="32"/>
      <c r="D308" s="85"/>
      <c r="F308" s="2"/>
    </row>
    <row r="309" spans="1:6" s="1" customFormat="1" x14ac:dyDescent="0.2">
      <c r="A309" s="32"/>
      <c r="B309" s="32"/>
      <c r="D309" s="85"/>
      <c r="F309" s="2"/>
    </row>
    <row r="310" spans="1:6" s="1" customFormat="1" x14ac:dyDescent="0.2">
      <c r="A310" s="32"/>
      <c r="B310" s="32"/>
      <c r="D310" s="85"/>
      <c r="F310" s="2"/>
    </row>
    <row r="311" spans="1:6" s="1" customFormat="1" x14ac:dyDescent="0.2">
      <c r="A311" s="32"/>
      <c r="B311" s="32"/>
      <c r="D311" s="85"/>
      <c r="F311" s="2"/>
    </row>
    <row r="312" spans="1:6" s="1" customFormat="1" x14ac:dyDescent="0.2">
      <c r="A312" s="32"/>
      <c r="B312" s="32"/>
      <c r="D312" s="85"/>
      <c r="F312" s="2"/>
    </row>
    <row r="313" spans="1:6" s="1" customFormat="1" x14ac:dyDescent="0.2">
      <c r="A313" s="32"/>
      <c r="B313" s="32"/>
      <c r="D313" s="85"/>
      <c r="F313" s="2"/>
    </row>
    <row r="314" spans="1:6" s="1" customFormat="1" x14ac:dyDescent="0.2">
      <c r="A314" s="32"/>
      <c r="B314" s="32"/>
      <c r="D314" s="85"/>
      <c r="F314" s="2"/>
    </row>
    <row r="315" spans="1:6" s="1" customFormat="1" x14ac:dyDescent="0.2">
      <c r="A315" s="32"/>
      <c r="B315" s="32"/>
      <c r="D315" s="85"/>
      <c r="F315" s="2"/>
    </row>
    <row r="316" spans="1:6" s="1" customFormat="1" x14ac:dyDescent="0.2">
      <c r="A316" s="32"/>
      <c r="B316" s="32"/>
      <c r="D316" s="85"/>
      <c r="F316" s="2"/>
    </row>
    <row r="317" spans="1:6" s="1" customFormat="1" x14ac:dyDescent="0.2">
      <c r="A317" s="32"/>
      <c r="B317" s="32"/>
      <c r="D317" s="85"/>
      <c r="F317" s="2"/>
    </row>
    <row r="318" spans="1:6" s="1" customFormat="1" x14ac:dyDescent="0.2">
      <c r="A318" s="32"/>
      <c r="B318" s="32"/>
      <c r="D318" s="85"/>
      <c r="F318" s="2"/>
    </row>
    <row r="319" spans="1:6" s="1" customFormat="1" x14ac:dyDescent="0.2">
      <c r="A319" s="32"/>
      <c r="B319" s="32"/>
      <c r="D319" s="85"/>
      <c r="F319" s="2"/>
    </row>
    <row r="320" spans="1:6" s="1" customFormat="1" x14ac:dyDescent="0.2">
      <c r="A320" s="32"/>
      <c r="B320" s="32"/>
      <c r="D320" s="85"/>
      <c r="F320" s="2"/>
    </row>
    <row r="321" spans="1:6" s="1" customFormat="1" x14ac:dyDescent="0.2">
      <c r="A321" s="32"/>
      <c r="B321" s="32"/>
      <c r="D321" s="85"/>
      <c r="F321" s="2"/>
    </row>
    <row r="322" spans="1:6" s="1" customFormat="1" x14ac:dyDescent="0.2">
      <c r="A322" s="32"/>
      <c r="B322" s="32"/>
      <c r="D322" s="85"/>
      <c r="F322" s="2"/>
    </row>
  </sheetData>
  <mergeCells count="3">
    <mergeCell ref="A1:H1"/>
    <mergeCell ref="A4:C4"/>
    <mergeCell ref="A3:C3"/>
  </mergeCells>
  <printOptions horizontalCentered="1"/>
  <pageMargins left="0.19685039370078741" right="0.19685039370078741" top="0.62992125984251968" bottom="0.62992125984251968" header="0.51181102362204722" footer="0.51181102362204722"/>
  <pageSetup paperSize="9" scale="86" firstPageNumber="76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opLeftCell="A13" zoomScaleNormal="100" workbookViewId="0">
      <selection activeCell="J2" sqref="J2"/>
    </sheetView>
  </sheetViews>
  <sheetFormatPr defaultColWidth="11.42578125" defaultRowHeight="12.75" x14ac:dyDescent="0.2"/>
  <cols>
    <col min="1" max="1" width="4" style="32" bestFit="1" customWidth="1"/>
    <col min="2" max="2" width="4.42578125" style="33" bestFit="1" customWidth="1"/>
    <col min="3" max="3" width="48" customWidth="1"/>
    <col min="4" max="4" width="12.28515625" style="87" bestFit="1" customWidth="1"/>
    <col min="5" max="5" width="10.7109375" bestFit="1" customWidth="1"/>
    <col min="6" max="6" width="12" style="89" customWidth="1"/>
    <col min="7" max="8" width="8.28515625" bestFit="1" customWidth="1"/>
  </cols>
  <sheetData>
    <row r="1" spans="1:8" s="11" customFormat="1" ht="30" customHeight="1" x14ac:dyDescent="0.3">
      <c r="A1" s="267" t="s">
        <v>33</v>
      </c>
      <c r="B1" s="267"/>
      <c r="C1" s="267"/>
      <c r="D1" s="267"/>
      <c r="E1" s="267"/>
      <c r="F1" s="267"/>
      <c r="G1" s="267"/>
      <c r="H1" s="267"/>
    </row>
    <row r="2" spans="1:8" s="1" customFormat="1" ht="27.6" customHeight="1" x14ac:dyDescent="0.2">
      <c r="A2" s="268" t="s">
        <v>240</v>
      </c>
      <c r="B2" s="268"/>
      <c r="C2" s="268"/>
      <c r="D2" s="155" t="s">
        <v>253</v>
      </c>
      <c r="E2" s="155" t="s">
        <v>242</v>
      </c>
      <c r="F2" s="155" t="s">
        <v>252</v>
      </c>
      <c r="G2" s="156" t="s">
        <v>237</v>
      </c>
      <c r="H2" s="156" t="s">
        <v>237</v>
      </c>
    </row>
    <row r="3" spans="1:8" s="154" customFormat="1" ht="12" customHeight="1" x14ac:dyDescent="0.2">
      <c r="A3" s="264">
        <v>1</v>
      </c>
      <c r="B3" s="264"/>
      <c r="C3" s="264"/>
      <c r="D3" s="157">
        <v>2</v>
      </c>
      <c r="E3" s="158">
        <v>3</v>
      </c>
      <c r="F3" s="158">
        <v>4</v>
      </c>
      <c r="G3" s="159" t="s">
        <v>266</v>
      </c>
      <c r="H3" s="159" t="s">
        <v>267</v>
      </c>
    </row>
    <row r="4" spans="1:8" s="18" customFormat="1" ht="28.15" customHeight="1" x14ac:dyDescent="0.2">
      <c r="A4" s="202"/>
      <c r="B4" s="164"/>
      <c r="C4" s="203" t="s">
        <v>59</v>
      </c>
      <c r="D4" s="151">
        <f>D5-D19</f>
        <v>17757182.560000002</v>
      </c>
      <c r="E4" s="152">
        <f>E5-E19</f>
        <v>-1573000</v>
      </c>
      <c r="F4" s="152">
        <f>F5-F19</f>
        <v>-2789071.26</v>
      </c>
      <c r="G4" s="199" t="s">
        <v>155</v>
      </c>
      <c r="H4" s="199" t="s">
        <v>155</v>
      </c>
    </row>
    <row r="5" spans="1:8" s="18" customFormat="1" ht="15" customHeight="1" x14ac:dyDescent="0.2">
      <c r="A5" s="164">
        <v>8</v>
      </c>
      <c r="B5" s="164"/>
      <c r="C5" s="112" t="s">
        <v>26</v>
      </c>
      <c r="D5" s="151">
        <f>D6+D16</f>
        <v>17757182.560000002</v>
      </c>
      <c r="E5" s="152">
        <f t="shared" ref="E5:F5" si="0">E6+E16</f>
        <v>5427000</v>
      </c>
      <c r="F5" s="152">
        <f t="shared" si="0"/>
        <v>4210928.74</v>
      </c>
      <c r="G5" s="199">
        <f t="shared" ref="G5:G18" si="1">F5/D5*100</f>
        <v>23.713946318745286</v>
      </c>
      <c r="H5" s="199">
        <f t="shared" ref="H5:H22" si="2">F5/E5*100</f>
        <v>77.592200847613796</v>
      </c>
    </row>
    <row r="6" spans="1:8" s="18" customFormat="1" ht="13.5" customHeight="1" x14ac:dyDescent="0.2">
      <c r="A6" s="164">
        <v>81</v>
      </c>
      <c r="B6" s="164"/>
      <c r="C6" s="112" t="s">
        <v>162</v>
      </c>
      <c r="D6" s="151">
        <f>D7+D9+D12+D14</f>
        <v>17594568.060000002</v>
      </c>
      <c r="E6" s="152">
        <f t="shared" ref="E6:F6" si="3">E7+E9+E12+E14</f>
        <v>5427000</v>
      </c>
      <c r="F6" s="152">
        <f t="shared" si="3"/>
        <v>4210928.74</v>
      </c>
      <c r="G6" s="199">
        <f t="shared" si="1"/>
        <v>23.933118026200635</v>
      </c>
      <c r="H6" s="199">
        <f t="shared" si="2"/>
        <v>77.592200847613796</v>
      </c>
    </row>
    <row r="7" spans="1:8" s="18" customFormat="1" ht="25.5" x14ac:dyDescent="0.2">
      <c r="A7" s="164">
        <v>814</v>
      </c>
      <c r="B7" s="164"/>
      <c r="C7" s="138" t="s">
        <v>198</v>
      </c>
      <c r="D7" s="151">
        <f>D8</f>
        <v>290965</v>
      </c>
      <c r="E7" s="152">
        <f>E8</f>
        <v>291000</v>
      </c>
      <c r="F7" s="152">
        <f>F8</f>
        <v>145482.5</v>
      </c>
      <c r="G7" s="199">
        <f t="shared" si="1"/>
        <v>50</v>
      </c>
      <c r="H7" s="199">
        <f t="shared" si="2"/>
        <v>49.993986254295528</v>
      </c>
    </row>
    <row r="8" spans="1:8" s="18" customFormat="1" ht="25.5" x14ac:dyDescent="0.2">
      <c r="A8" s="164"/>
      <c r="B8" s="204">
        <v>8141</v>
      </c>
      <c r="C8" s="143" t="s">
        <v>199</v>
      </c>
      <c r="D8" s="192">
        <v>290965</v>
      </c>
      <c r="E8" s="136">
        <v>291000</v>
      </c>
      <c r="F8" s="134">
        <v>145482.5</v>
      </c>
      <c r="G8" s="171">
        <f t="shared" si="1"/>
        <v>50</v>
      </c>
      <c r="H8" s="172">
        <f t="shared" si="2"/>
        <v>49.993986254295528</v>
      </c>
    </row>
    <row r="9" spans="1:8" s="18" customFormat="1" ht="26.25" customHeight="1" x14ac:dyDescent="0.2">
      <c r="A9" s="164">
        <v>816</v>
      </c>
      <c r="B9" s="164"/>
      <c r="C9" s="138" t="s">
        <v>216</v>
      </c>
      <c r="D9" s="182">
        <f>D10+D11</f>
        <v>9695847.4400000013</v>
      </c>
      <c r="E9" s="183">
        <f t="shared" ref="E9:F9" si="4">E10+E11</f>
        <v>5000000</v>
      </c>
      <c r="F9" s="183">
        <f t="shared" si="4"/>
        <v>3909052.24</v>
      </c>
      <c r="G9" s="199">
        <f t="shared" si="1"/>
        <v>40.31676719533862</v>
      </c>
      <c r="H9" s="199">
        <f t="shared" si="2"/>
        <v>78.181044799999995</v>
      </c>
    </row>
    <row r="10" spans="1:8" s="24" customFormat="1" ht="26.25" customHeight="1" x14ac:dyDescent="0.2">
      <c r="A10" s="173"/>
      <c r="B10" s="173">
        <v>8163</v>
      </c>
      <c r="C10" s="130" t="s">
        <v>114</v>
      </c>
      <c r="D10" s="135">
        <v>9642953.9600000009</v>
      </c>
      <c r="E10" s="136">
        <v>5000000</v>
      </c>
      <c r="F10" s="137">
        <v>3909052.24</v>
      </c>
      <c r="G10" s="171">
        <f t="shared" si="1"/>
        <v>40.537912513273056</v>
      </c>
      <c r="H10" s="172">
        <f t="shared" si="2"/>
        <v>78.181044799999995</v>
      </c>
    </row>
    <row r="11" spans="1:8" s="24" customFormat="1" x14ac:dyDescent="0.2">
      <c r="A11" s="173"/>
      <c r="B11" s="173">
        <v>8164</v>
      </c>
      <c r="C11" s="130" t="s">
        <v>256</v>
      </c>
      <c r="D11" s="135">
        <v>52893.48</v>
      </c>
      <c r="E11" s="136">
        <v>0</v>
      </c>
      <c r="F11" s="137">
        <v>0</v>
      </c>
      <c r="G11" s="171">
        <f t="shared" si="1"/>
        <v>0</v>
      </c>
      <c r="H11" s="172" t="s">
        <v>155</v>
      </c>
    </row>
    <row r="12" spans="1:8" s="23" customFormat="1" ht="13.5" customHeight="1" x14ac:dyDescent="0.2">
      <c r="A12" s="84">
        <v>817</v>
      </c>
      <c r="B12" s="84"/>
      <c r="C12" s="205" t="s">
        <v>217</v>
      </c>
      <c r="D12" s="182">
        <f>D13</f>
        <v>98917.91</v>
      </c>
      <c r="E12" s="183">
        <f>E13</f>
        <v>136000</v>
      </c>
      <c r="F12" s="183">
        <f>F13</f>
        <v>156394</v>
      </c>
      <c r="G12" s="199">
        <f t="shared" si="1"/>
        <v>158.10483662665337</v>
      </c>
      <c r="H12" s="199">
        <f t="shared" si="2"/>
        <v>114.99558823529412</v>
      </c>
    </row>
    <row r="13" spans="1:8" s="24" customFormat="1" ht="13.5" customHeight="1" x14ac:dyDescent="0.2">
      <c r="A13" s="168"/>
      <c r="B13" s="173">
        <v>8174</v>
      </c>
      <c r="C13" s="130" t="s">
        <v>218</v>
      </c>
      <c r="D13" s="135">
        <v>98917.91</v>
      </c>
      <c r="E13" s="136">
        <v>136000</v>
      </c>
      <c r="F13" s="137">
        <v>156394</v>
      </c>
      <c r="G13" s="171">
        <f t="shared" si="1"/>
        <v>158.10483662665337</v>
      </c>
      <c r="H13" s="172">
        <f t="shared" si="2"/>
        <v>114.99558823529412</v>
      </c>
    </row>
    <row r="14" spans="1:8" s="24" customFormat="1" ht="13.5" customHeight="1" x14ac:dyDescent="0.2">
      <c r="A14" s="164">
        <v>818</v>
      </c>
      <c r="B14" s="173"/>
      <c r="C14" s="132" t="s">
        <v>257</v>
      </c>
      <c r="D14" s="182">
        <f>D15</f>
        <v>7508837.71</v>
      </c>
      <c r="E14" s="182">
        <f t="shared" ref="E14:F14" si="5">E15</f>
        <v>0</v>
      </c>
      <c r="F14" s="183">
        <f t="shared" si="5"/>
        <v>0</v>
      </c>
      <c r="G14" s="199">
        <f t="shared" si="1"/>
        <v>0</v>
      </c>
      <c r="H14" s="199" t="s">
        <v>155</v>
      </c>
    </row>
    <row r="15" spans="1:8" s="24" customFormat="1" ht="25.5" x14ac:dyDescent="0.2">
      <c r="A15" s="173"/>
      <c r="B15" s="173">
        <v>8181</v>
      </c>
      <c r="C15" s="130" t="s">
        <v>258</v>
      </c>
      <c r="D15" s="135">
        <v>7508837.71</v>
      </c>
      <c r="E15" s="153">
        <v>0</v>
      </c>
      <c r="F15" s="137">
        <v>0</v>
      </c>
      <c r="G15" s="171">
        <f t="shared" si="1"/>
        <v>0</v>
      </c>
      <c r="H15" s="172" t="s">
        <v>155</v>
      </c>
    </row>
    <row r="16" spans="1:8" s="24" customFormat="1" ht="13.5" customHeight="1" x14ac:dyDescent="0.2">
      <c r="A16" s="164">
        <v>83</v>
      </c>
      <c r="B16" s="173"/>
      <c r="C16" s="132" t="s">
        <v>259</v>
      </c>
      <c r="D16" s="182">
        <f t="shared" ref="D16:F17" si="6">D17</f>
        <v>162614.5</v>
      </c>
      <c r="E16" s="182">
        <f t="shared" si="6"/>
        <v>0</v>
      </c>
      <c r="F16" s="183">
        <f t="shared" si="6"/>
        <v>0</v>
      </c>
      <c r="G16" s="199">
        <f t="shared" si="1"/>
        <v>0</v>
      </c>
      <c r="H16" s="199" t="s">
        <v>155</v>
      </c>
    </row>
    <row r="17" spans="1:8" s="24" customFormat="1" ht="25.5" x14ac:dyDescent="0.2">
      <c r="A17" s="164">
        <v>834</v>
      </c>
      <c r="B17" s="173"/>
      <c r="C17" s="132" t="s">
        <v>260</v>
      </c>
      <c r="D17" s="182">
        <f>D18</f>
        <v>162614.5</v>
      </c>
      <c r="E17" s="182">
        <f t="shared" si="6"/>
        <v>0</v>
      </c>
      <c r="F17" s="183">
        <f t="shared" si="6"/>
        <v>0</v>
      </c>
      <c r="G17" s="199">
        <f t="shared" si="1"/>
        <v>0</v>
      </c>
      <c r="H17" s="199" t="s">
        <v>155</v>
      </c>
    </row>
    <row r="18" spans="1:8" s="24" customFormat="1" ht="25.5" x14ac:dyDescent="0.2">
      <c r="A18" s="168"/>
      <c r="B18" s="173">
        <v>8341</v>
      </c>
      <c r="C18" s="130" t="s">
        <v>261</v>
      </c>
      <c r="D18" s="135">
        <v>162614.5</v>
      </c>
      <c r="E18" s="153">
        <v>0</v>
      </c>
      <c r="F18" s="137">
        <v>0</v>
      </c>
      <c r="G18" s="171">
        <f t="shared" si="1"/>
        <v>0</v>
      </c>
      <c r="H18" s="172" t="s">
        <v>155</v>
      </c>
    </row>
    <row r="19" spans="1:8" s="1" customFormat="1" ht="24.75" customHeight="1" x14ac:dyDescent="0.2">
      <c r="A19" s="160">
        <v>5</v>
      </c>
      <c r="B19" s="160"/>
      <c r="C19" s="107" t="s">
        <v>27</v>
      </c>
      <c r="D19" s="166">
        <f>D20</f>
        <v>0</v>
      </c>
      <c r="E19" s="167">
        <f>E20</f>
        <v>7000000</v>
      </c>
      <c r="F19" s="167">
        <f>F20</f>
        <v>7000000</v>
      </c>
      <c r="G19" s="199" t="s">
        <v>155</v>
      </c>
      <c r="H19" s="199">
        <f t="shared" si="2"/>
        <v>100</v>
      </c>
    </row>
    <row r="20" spans="1:8" s="1" customFormat="1" x14ac:dyDescent="0.2">
      <c r="A20" s="164">
        <v>54</v>
      </c>
      <c r="B20" s="164"/>
      <c r="C20" s="138" t="s">
        <v>201</v>
      </c>
      <c r="D20" s="151">
        <f t="shared" ref="D20:F21" si="7">D21</f>
        <v>0</v>
      </c>
      <c r="E20" s="152">
        <f t="shared" si="7"/>
        <v>7000000</v>
      </c>
      <c r="F20" s="152">
        <f t="shared" si="7"/>
        <v>7000000</v>
      </c>
      <c r="G20" s="199" t="s">
        <v>155</v>
      </c>
      <c r="H20" s="199">
        <f t="shared" si="2"/>
        <v>100</v>
      </c>
    </row>
    <row r="21" spans="1:8" s="1" customFormat="1" ht="25.5" x14ac:dyDescent="0.2">
      <c r="A21" s="164">
        <v>544</v>
      </c>
      <c r="B21" s="164"/>
      <c r="C21" s="138" t="s">
        <v>200</v>
      </c>
      <c r="D21" s="151">
        <f t="shared" si="7"/>
        <v>0</v>
      </c>
      <c r="E21" s="152">
        <f t="shared" si="7"/>
        <v>7000000</v>
      </c>
      <c r="F21" s="152">
        <f t="shared" si="7"/>
        <v>7000000</v>
      </c>
      <c r="G21" s="199" t="s">
        <v>155</v>
      </c>
      <c r="H21" s="199">
        <f t="shared" si="2"/>
        <v>100</v>
      </c>
    </row>
    <row r="22" spans="1:8" s="1" customFormat="1" ht="27" customHeight="1" x14ac:dyDescent="0.2">
      <c r="A22" s="206"/>
      <c r="B22" s="206">
        <v>5443</v>
      </c>
      <c r="C22" s="143" t="s">
        <v>202</v>
      </c>
      <c r="D22" s="135">
        <v>0</v>
      </c>
      <c r="E22" s="136">
        <v>7000000</v>
      </c>
      <c r="F22" s="137">
        <v>7000000</v>
      </c>
      <c r="G22" s="171" t="s">
        <v>155</v>
      </c>
      <c r="H22" s="172">
        <f t="shared" si="2"/>
        <v>100</v>
      </c>
    </row>
    <row r="23" spans="1:8" s="1" customFormat="1" x14ac:dyDescent="0.2">
      <c r="A23" s="206"/>
      <c r="B23" s="206"/>
      <c r="C23" s="126"/>
      <c r="D23" s="144"/>
      <c r="E23" s="126"/>
      <c r="F23" s="145"/>
      <c r="G23" s="126"/>
      <c r="H23" s="126"/>
    </row>
    <row r="24" spans="1:8" s="1" customFormat="1" x14ac:dyDescent="0.2">
      <c r="A24" s="32"/>
      <c r="B24" s="32"/>
      <c r="D24" s="85"/>
      <c r="F24" s="2"/>
    </row>
    <row r="25" spans="1:8" s="1" customFormat="1" x14ac:dyDescent="0.2">
      <c r="A25" s="32"/>
      <c r="B25" s="32"/>
      <c r="D25" s="85"/>
      <c r="F25" s="2"/>
    </row>
    <row r="26" spans="1:8" s="1" customFormat="1" x14ac:dyDescent="0.2">
      <c r="A26" s="32"/>
      <c r="B26" s="32"/>
      <c r="D26" s="85"/>
      <c r="F26" s="2"/>
    </row>
    <row r="27" spans="1:8" s="1" customFormat="1" x14ac:dyDescent="0.2">
      <c r="A27" s="32"/>
      <c r="B27" s="32"/>
      <c r="D27" s="85"/>
      <c r="F27" s="2"/>
    </row>
    <row r="28" spans="1:8" s="1" customFormat="1" x14ac:dyDescent="0.2">
      <c r="A28" s="32"/>
      <c r="B28" s="32"/>
      <c r="D28" s="85"/>
      <c r="F28" s="2"/>
    </row>
    <row r="29" spans="1:8" s="1" customFormat="1" x14ac:dyDescent="0.2">
      <c r="A29" s="32"/>
      <c r="B29" s="32"/>
      <c r="D29" s="85"/>
      <c r="F29" s="2"/>
    </row>
    <row r="30" spans="1:8" s="1" customFormat="1" x14ac:dyDescent="0.2">
      <c r="A30" s="32"/>
      <c r="B30" s="32"/>
      <c r="D30" s="85"/>
      <c r="F30" s="2"/>
    </row>
    <row r="31" spans="1:8" s="1" customFormat="1" x14ac:dyDescent="0.2">
      <c r="A31" s="32"/>
      <c r="B31" s="32"/>
      <c r="D31" s="85"/>
      <c r="F31" s="2"/>
    </row>
    <row r="32" spans="1:8" s="1" customFormat="1" x14ac:dyDescent="0.2">
      <c r="A32" s="32"/>
      <c r="B32" s="32"/>
      <c r="D32" s="85"/>
      <c r="F32" s="2"/>
    </row>
    <row r="33" spans="1:6" s="1" customFormat="1" x14ac:dyDescent="0.2">
      <c r="A33" s="32"/>
      <c r="B33" s="32"/>
      <c r="D33" s="85"/>
      <c r="F33" s="2"/>
    </row>
    <row r="34" spans="1:6" s="1" customFormat="1" x14ac:dyDescent="0.2">
      <c r="A34" s="32"/>
      <c r="B34" s="32"/>
      <c r="D34" s="85"/>
      <c r="F34" s="2"/>
    </row>
    <row r="35" spans="1:6" s="1" customFormat="1" x14ac:dyDescent="0.2">
      <c r="A35" s="32"/>
      <c r="B35" s="32"/>
      <c r="D35" s="85"/>
      <c r="F35" s="2"/>
    </row>
    <row r="36" spans="1:6" s="1" customFormat="1" x14ac:dyDescent="0.2">
      <c r="A36" s="32"/>
      <c r="B36" s="32"/>
      <c r="D36" s="85"/>
      <c r="F36" s="2"/>
    </row>
    <row r="37" spans="1:6" s="1" customFormat="1" x14ac:dyDescent="0.2">
      <c r="A37" s="32"/>
      <c r="B37" s="32"/>
      <c r="D37" s="85"/>
      <c r="F37" s="2"/>
    </row>
    <row r="38" spans="1:6" s="1" customFormat="1" x14ac:dyDescent="0.2">
      <c r="A38" s="32"/>
      <c r="B38" s="32"/>
      <c r="D38" s="85"/>
      <c r="F38" s="2"/>
    </row>
    <row r="39" spans="1:6" s="1" customFormat="1" x14ac:dyDescent="0.2">
      <c r="A39" s="32"/>
      <c r="B39" s="32"/>
      <c r="D39" s="85"/>
      <c r="F39" s="2"/>
    </row>
    <row r="40" spans="1:6" s="1" customFormat="1" x14ac:dyDescent="0.2">
      <c r="A40" s="32"/>
      <c r="B40" s="32"/>
      <c r="D40" s="85"/>
      <c r="F40" s="2"/>
    </row>
    <row r="41" spans="1:6" s="1" customFormat="1" x14ac:dyDescent="0.2">
      <c r="A41" s="32"/>
      <c r="B41" s="32"/>
      <c r="D41" s="85"/>
      <c r="F41" s="2"/>
    </row>
    <row r="42" spans="1:6" s="1" customFormat="1" x14ac:dyDescent="0.2">
      <c r="A42" s="32"/>
      <c r="B42" s="32"/>
      <c r="D42" s="85"/>
      <c r="F42" s="2"/>
    </row>
    <row r="43" spans="1:6" s="1" customFormat="1" x14ac:dyDescent="0.2">
      <c r="A43" s="32"/>
      <c r="B43" s="32"/>
      <c r="D43" s="85"/>
      <c r="F43" s="2"/>
    </row>
    <row r="44" spans="1:6" s="1" customFormat="1" x14ac:dyDescent="0.2">
      <c r="A44" s="32"/>
      <c r="B44" s="32"/>
      <c r="D44" s="85"/>
      <c r="F44" s="2"/>
    </row>
    <row r="45" spans="1:6" s="1" customFormat="1" x14ac:dyDescent="0.2">
      <c r="A45" s="32"/>
      <c r="B45" s="32"/>
      <c r="D45" s="85"/>
      <c r="F45" s="2"/>
    </row>
    <row r="46" spans="1:6" s="1" customFormat="1" x14ac:dyDescent="0.2">
      <c r="A46" s="32"/>
      <c r="B46" s="32"/>
      <c r="D46" s="85"/>
      <c r="F46" s="2"/>
    </row>
    <row r="47" spans="1:6" s="1" customFormat="1" x14ac:dyDescent="0.2">
      <c r="A47" s="32"/>
      <c r="B47" s="32"/>
      <c r="D47" s="85"/>
      <c r="F47" s="2"/>
    </row>
    <row r="48" spans="1:6" s="1" customFormat="1" x14ac:dyDescent="0.2">
      <c r="A48" s="32"/>
      <c r="B48" s="32"/>
      <c r="D48" s="85"/>
      <c r="F48" s="2"/>
    </row>
    <row r="49" spans="1:6" s="1" customFormat="1" x14ac:dyDescent="0.2">
      <c r="A49" s="32"/>
      <c r="B49" s="32"/>
      <c r="D49" s="85"/>
      <c r="F49" s="2"/>
    </row>
    <row r="50" spans="1:6" s="1" customFormat="1" x14ac:dyDescent="0.2">
      <c r="A50" s="32"/>
      <c r="B50" s="32"/>
      <c r="D50" s="85"/>
      <c r="F50" s="2"/>
    </row>
    <row r="51" spans="1:6" s="1" customFormat="1" x14ac:dyDescent="0.2">
      <c r="A51" s="32"/>
      <c r="B51" s="32"/>
      <c r="D51" s="85"/>
      <c r="F51" s="2"/>
    </row>
    <row r="52" spans="1:6" s="1" customFormat="1" x14ac:dyDescent="0.2">
      <c r="A52" s="32"/>
      <c r="B52" s="32"/>
      <c r="D52" s="85"/>
      <c r="F52" s="2"/>
    </row>
    <row r="53" spans="1:6" s="1" customFormat="1" x14ac:dyDescent="0.2">
      <c r="A53" s="32"/>
      <c r="B53" s="32"/>
      <c r="D53" s="85"/>
      <c r="F53" s="2"/>
    </row>
    <row r="54" spans="1:6" s="1" customFormat="1" x14ac:dyDescent="0.2">
      <c r="A54" s="32"/>
      <c r="B54" s="32"/>
      <c r="D54" s="85"/>
      <c r="F54" s="2"/>
    </row>
    <row r="55" spans="1:6" s="1" customFormat="1" x14ac:dyDescent="0.2">
      <c r="A55" s="32"/>
      <c r="B55" s="32"/>
      <c r="D55" s="85"/>
      <c r="F55" s="2"/>
    </row>
    <row r="56" spans="1:6" s="1" customFormat="1" x14ac:dyDescent="0.2">
      <c r="A56" s="32"/>
      <c r="B56" s="32"/>
      <c r="D56" s="85"/>
      <c r="F56" s="2"/>
    </row>
    <row r="57" spans="1:6" s="1" customFormat="1" x14ac:dyDescent="0.2">
      <c r="A57" s="32"/>
      <c r="B57" s="32"/>
      <c r="D57" s="85"/>
      <c r="F57" s="2"/>
    </row>
    <row r="58" spans="1:6" s="1" customFormat="1" x14ac:dyDescent="0.2">
      <c r="A58" s="32"/>
      <c r="B58" s="32"/>
      <c r="D58" s="85"/>
      <c r="F58" s="2"/>
    </row>
    <row r="59" spans="1:6" s="1" customFormat="1" x14ac:dyDescent="0.2">
      <c r="A59" s="32"/>
      <c r="B59" s="32"/>
      <c r="D59" s="85"/>
      <c r="F59" s="2"/>
    </row>
    <row r="60" spans="1:6" s="1" customFormat="1" x14ac:dyDescent="0.2">
      <c r="A60" s="32"/>
      <c r="B60" s="32"/>
      <c r="D60" s="85"/>
      <c r="F60" s="2"/>
    </row>
    <row r="61" spans="1:6" s="1" customFormat="1" x14ac:dyDescent="0.2">
      <c r="A61" s="32"/>
      <c r="B61" s="32"/>
      <c r="D61" s="85"/>
      <c r="F61" s="2"/>
    </row>
    <row r="62" spans="1:6" s="1" customFormat="1" x14ac:dyDescent="0.2">
      <c r="A62" s="32"/>
      <c r="B62" s="32"/>
      <c r="D62" s="85"/>
      <c r="F62" s="2"/>
    </row>
    <row r="63" spans="1:6" s="1" customFormat="1" x14ac:dyDescent="0.2">
      <c r="A63" s="32"/>
      <c r="B63" s="32"/>
      <c r="D63" s="85"/>
      <c r="F63" s="2"/>
    </row>
    <row r="64" spans="1:6" s="1" customFormat="1" x14ac:dyDescent="0.2">
      <c r="A64" s="32"/>
      <c r="B64" s="32"/>
      <c r="D64" s="85"/>
      <c r="F64" s="2"/>
    </row>
    <row r="65" spans="1:6" s="1" customFormat="1" x14ac:dyDescent="0.2">
      <c r="A65" s="32"/>
      <c r="B65" s="32"/>
      <c r="D65" s="85"/>
      <c r="F65" s="2"/>
    </row>
    <row r="66" spans="1:6" s="1" customFormat="1" x14ac:dyDescent="0.2">
      <c r="A66" s="32"/>
      <c r="B66" s="32"/>
      <c r="D66" s="85"/>
      <c r="F66" s="2"/>
    </row>
    <row r="67" spans="1:6" s="1" customFormat="1" x14ac:dyDescent="0.2">
      <c r="A67" s="32"/>
      <c r="B67" s="32"/>
      <c r="D67" s="85"/>
      <c r="F67" s="2"/>
    </row>
    <row r="68" spans="1:6" s="1" customFormat="1" x14ac:dyDescent="0.2">
      <c r="A68" s="32"/>
      <c r="B68" s="32"/>
      <c r="D68" s="85"/>
      <c r="F68" s="2"/>
    </row>
    <row r="69" spans="1:6" s="1" customFormat="1" x14ac:dyDescent="0.2">
      <c r="A69" s="32"/>
      <c r="B69" s="32"/>
      <c r="D69" s="85"/>
      <c r="F69" s="2"/>
    </row>
    <row r="70" spans="1:6" s="1" customFormat="1" x14ac:dyDescent="0.2">
      <c r="A70" s="32"/>
      <c r="B70" s="32"/>
      <c r="D70" s="85"/>
      <c r="F70" s="2"/>
    </row>
    <row r="71" spans="1:6" s="1" customFormat="1" x14ac:dyDescent="0.2">
      <c r="A71" s="32"/>
      <c r="B71" s="32"/>
      <c r="D71" s="85"/>
      <c r="F71" s="2"/>
    </row>
    <row r="72" spans="1:6" s="1" customFormat="1" x14ac:dyDescent="0.2">
      <c r="A72" s="32"/>
      <c r="B72" s="32"/>
      <c r="D72" s="85"/>
      <c r="F72" s="2"/>
    </row>
    <row r="73" spans="1:6" s="1" customFormat="1" x14ac:dyDescent="0.2">
      <c r="A73" s="32"/>
      <c r="B73" s="32"/>
      <c r="D73" s="85"/>
      <c r="F73" s="2"/>
    </row>
    <row r="74" spans="1:6" s="1" customFormat="1" x14ac:dyDescent="0.2">
      <c r="A74" s="32"/>
      <c r="B74" s="32"/>
      <c r="D74" s="85"/>
      <c r="F74" s="2"/>
    </row>
    <row r="75" spans="1:6" s="1" customFormat="1" x14ac:dyDescent="0.2">
      <c r="A75" s="32"/>
      <c r="B75" s="32"/>
      <c r="D75" s="85"/>
      <c r="F75" s="2"/>
    </row>
    <row r="76" spans="1:6" s="1" customFormat="1" x14ac:dyDescent="0.2">
      <c r="A76" s="32"/>
      <c r="B76" s="32"/>
      <c r="D76" s="85"/>
      <c r="F76" s="2"/>
    </row>
    <row r="77" spans="1:6" s="1" customFormat="1" x14ac:dyDescent="0.2">
      <c r="A77" s="32"/>
      <c r="B77" s="32"/>
      <c r="D77" s="85"/>
      <c r="F77" s="2"/>
    </row>
    <row r="78" spans="1:6" s="1" customFormat="1" x14ac:dyDescent="0.2">
      <c r="A78" s="32"/>
      <c r="B78" s="32"/>
      <c r="D78" s="85"/>
      <c r="F78" s="2"/>
    </row>
    <row r="79" spans="1:6" s="1" customFormat="1" x14ac:dyDescent="0.2">
      <c r="A79" s="32"/>
      <c r="B79" s="32"/>
      <c r="D79" s="85"/>
      <c r="F79" s="2"/>
    </row>
    <row r="80" spans="1:6" s="1" customFormat="1" x14ac:dyDescent="0.2">
      <c r="A80" s="32"/>
      <c r="B80" s="32"/>
      <c r="D80" s="85"/>
      <c r="F80" s="2"/>
    </row>
    <row r="81" spans="1:6" s="1" customFormat="1" x14ac:dyDescent="0.2">
      <c r="A81" s="32"/>
      <c r="B81" s="32"/>
      <c r="D81" s="85"/>
      <c r="F81" s="2"/>
    </row>
    <row r="82" spans="1:6" s="1" customFormat="1" x14ac:dyDescent="0.2">
      <c r="A82" s="32"/>
      <c r="B82" s="32"/>
      <c r="D82" s="85"/>
      <c r="F82" s="2"/>
    </row>
    <row r="83" spans="1:6" s="1" customFormat="1" x14ac:dyDescent="0.2">
      <c r="A83" s="32"/>
      <c r="B83" s="32"/>
      <c r="D83" s="85"/>
      <c r="F83" s="2"/>
    </row>
    <row r="84" spans="1:6" s="1" customFormat="1" x14ac:dyDescent="0.2">
      <c r="A84" s="32"/>
      <c r="B84" s="32"/>
      <c r="D84" s="85"/>
      <c r="F84" s="2"/>
    </row>
    <row r="85" spans="1:6" s="1" customFormat="1" x14ac:dyDescent="0.2">
      <c r="A85" s="32"/>
      <c r="B85" s="32"/>
      <c r="D85" s="85"/>
      <c r="F85" s="2"/>
    </row>
    <row r="86" spans="1:6" s="1" customFormat="1" x14ac:dyDescent="0.2">
      <c r="A86" s="32"/>
      <c r="B86" s="32"/>
      <c r="D86" s="85"/>
      <c r="F86" s="2"/>
    </row>
    <row r="87" spans="1:6" s="1" customFormat="1" x14ac:dyDescent="0.2">
      <c r="A87" s="32"/>
      <c r="B87" s="32"/>
      <c r="D87" s="85"/>
      <c r="F87" s="2"/>
    </row>
    <row r="88" spans="1:6" s="1" customFormat="1" x14ac:dyDescent="0.2">
      <c r="A88" s="32"/>
      <c r="B88" s="32"/>
      <c r="D88" s="85"/>
      <c r="F88" s="2"/>
    </row>
    <row r="89" spans="1:6" s="1" customFormat="1" x14ac:dyDescent="0.2">
      <c r="A89" s="32"/>
      <c r="B89" s="32"/>
      <c r="D89" s="85"/>
      <c r="F89" s="2"/>
    </row>
    <row r="90" spans="1:6" s="1" customFormat="1" x14ac:dyDescent="0.2">
      <c r="A90" s="32"/>
      <c r="B90" s="32"/>
      <c r="D90" s="85"/>
      <c r="F90" s="2"/>
    </row>
    <row r="91" spans="1:6" s="1" customFormat="1" x14ac:dyDescent="0.2">
      <c r="A91" s="32"/>
      <c r="B91" s="32"/>
      <c r="D91" s="85"/>
      <c r="F91" s="2"/>
    </row>
    <row r="92" spans="1:6" s="1" customFormat="1" x14ac:dyDescent="0.2">
      <c r="A92" s="32"/>
      <c r="B92" s="32"/>
      <c r="D92" s="85"/>
      <c r="F92" s="2"/>
    </row>
    <row r="93" spans="1:6" s="1" customFormat="1" x14ac:dyDescent="0.2">
      <c r="A93" s="32"/>
      <c r="B93" s="32"/>
      <c r="D93" s="85"/>
      <c r="F93" s="2"/>
    </row>
    <row r="94" spans="1:6" s="1" customFormat="1" x14ac:dyDescent="0.2">
      <c r="A94" s="32"/>
      <c r="B94" s="32"/>
      <c r="D94" s="85"/>
      <c r="F94" s="2"/>
    </row>
    <row r="95" spans="1:6" s="1" customFormat="1" x14ac:dyDescent="0.2">
      <c r="A95" s="32"/>
      <c r="B95" s="32"/>
      <c r="D95" s="85"/>
      <c r="F95" s="2"/>
    </row>
    <row r="96" spans="1:6" s="1" customFormat="1" x14ac:dyDescent="0.2">
      <c r="A96" s="32"/>
      <c r="B96" s="32"/>
      <c r="D96" s="85"/>
      <c r="F96" s="2"/>
    </row>
    <row r="97" spans="1:6" s="1" customFormat="1" x14ac:dyDescent="0.2">
      <c r="A97" s="32"/>
      <c r="B97" s="32"/>
      <c r="D97" s="85"/>
      <c r="F97" s="2"/>
    </row>
    <row r="98" spans="1:6" s="1" customFormat="1" x14ac:dyDescent="0.2">
      <c r="A98" s="32"/>
      <c r="B98" s="32"/>
      <c r="D98" s="85"/>
      <c r="F98" s="2"/>
    </row>
    <row r="99" spans="1:6" s="1" customFormat="1" x14ac:dyDescent="0.2">
      <c r="A99" s="32"/>
      <c r="B99" s="32"/>
      <c r="D99" s="85"/>
      <c r="F99" s="2"/>
    </row>
    <row r="100" spans="1:6" s="1" customFormat="1" x14ac:dyDescent="0.2">
      <c r="A100" s="32"/>
      <c r="B100" s="32"/>
      <c r="D100" s="85"/>
      <c r="F100" s="2"/>
    </row>
    <row r="101" spans="1:6" s="1" customFormat="1" x14ac:dyDescent="0.2">
      <c r="A101" s="32"/>
      <c r="B101" s="32"/>
      <c r="D101" s="85"/>
      <c r="F101" s="2"/>
    </row>
    <row r="102" spans="1:6" s="1" customFormat="1" x14ac:dyDescent="0.2">
      <c r="A102" s="32"/>
      <c r="B102" s="32"/>
      <c r="D102" s="85"/>
      <c r="F102" s="2"/>
    </row>
    <row r="103" spans="1:6" s="1" customFormat="1" x14ac:dyDescent="0.2">
      <c r="A103" s="32"/>
      <c r="B103" s="32"/>
      <c r="D103" s="85"/>
      <c r="F103" s="2"/>
    </row>
    <row r="104" spans="1:6" s="1" customFormat="1" x14ac:dyDescent="0.2">
      <c r="A104" s="32"/>
      <c r="B104" s="32"/>
      <c r="D104" s="85"/>
      <c r="F104" s="2"/>
    </row>
    <row r="105" spans="1:6" s="1" customFormat="1" x14ac:dyDescent="0.2">
      <c r="A105" s="32"/>
      <c r="B105" s="32"/>
      <c r="D105" s="85"/>
      <c r="F105" s="2"/>
    </row>
    <row r="106" spans="1:6" s="1" customFormat="1" x14ac:dyDescent="0.2">
      <c r="A106" s="32"/>
      <c r="B106" s="32"/>
      <c r="D106" s="85"/>
      <c r="F106" s="2"/>
    </row>
    <row r="107" spans="1:6" s="1" customFormat="1" x14ac:dyDescent="0.2">
      <c r="A107" s="32"/>
      <c r="B107" s="32"/>
      <c r="D107" s="85"/>
      <c r="F107" s="2"/>
    </row>
    <row r="108" spans="1:6" s="1" customFormat="1" x14ac:dyDescent="0.2">
      <c r="A108" s="32"/>
      <c r="B108" s="32"/>
      <c r="D108" s="85"/>
      <c r="F108" s="2"/>
    </row>
    <row r="109" spans="1:6" s="1" customFormat="1" x14ac:dyDescent="0.2">
      <c r="A109" s="32"/>
      <c r="B109" s="32"/>
      <c r="D109" s="85"/>
      <c r="F109" s="2"/>
    </row>
    <row r="110" spans="1:6" s="1" customFormat="1" x14ac:dyDescent="0.2">
      <c r="A110" s="32"/>
      <c r="B110" s="32"/>
      <c r="D110" s="85"/>
      <c r="F110" s="2"/>
    </row>
    <row r="111" spans="1:6" s="1" customFormat="1" x14ac:dyDescent="0.2">
      <c r="A111" s="32"/>
      <c r="B111" s="32"/>
      <c r="D111" s="85"/>
      <c r="F111" s="2"/>
    </row>
    <row r="112" spans="1:6" s="1" customFormat="1" x14ac:dyDescent="0.2">
      <c r="A112" s="32"/>
      <c r="B112" s="32"/>
      <c r="D112" s="85"/>
      <c r="F112" s="2"/>
    </row>
    <row r="113" spans="1:6" s="1" customFormat="1" x14ac:dyDescent="0.2">
      <c r="A113" s="32"/>
      <c r="B113" s="32"/>
      <c r="D113" s="85"/>
      <c r="F113" s="2"/>
    </row>
    <row r="114" spans="1:6" s="1" customFormat="1" x14ac:dyDescent="0.2">
      <c r="A114" s="32"/>
      <c r="B114" s="32"/>
      <c r="D114" s="85"/>
      <c r="F114" s="2"/>
    </row>
    <row r="115" spans="1:6" s="1" customFormat="1" x14ac:dyDescent="0.2">
      <c r="A115" s="32"/>
      <c r="B115" s="32"/>
      <c r="D115" s="85"/>
      <c r="F115" s="2"/>
    </row>
    <row r="116" spans="1:6" s="1" customFormat="1" x14ac:dyDescent="0.2">
      <c r="A116" s="32"/>
      <c r="B116" s="32"/>
      <c r="D116" s="85"/>
      <c r="F116" s="2"/>
    </row>
    <row r="117" spans="1:6" s="1" customFormat="1" x14ac:dyDescent="0.2">
      <c r="A117" s="32"/>
      <c r="B117" s="32"/>
      <c r="D117" s="85"/>
      <c r="F117" s="2"/>
    </row>
    <row r="118" spans="1:6" s="1" customFormat="1" x14ac:dyDescent="0.2">
      <c r="A118" s="32"/>
      <c r="B118" s="32"/>
      <c r="D118" s="85"/>
      <c r="F118" s="2"/>
    </row>
    <row r="119" spans="1:6" s="1" customFormat="1" x14ac:dyDescent="0.2">
      <c r="A119" s="32"/>
      <c r="B119" s="32"/>
      <c r="D119" s="85"/>
      <c r="F119" s="2"/>
    </row>
    <row r="120" spans="1:6" s="1" customFormat="1" x14ac:dyDescent="0.2">
      <c r="A120" s="32"/>
      <c r="B120" s="32"/>
      <c r="D120" s="85"/>
      <c r="F120" s="2"/>
    </row>
    <row r="121" spans="1:6" s="1" customFormat="1" x14ac:dyDescent="0.2">
      <c r="A121" s="32"/>
      <c r="B121" s="32"/>
      <c r="D121" s="85"/>
      <c r="F121" s="2"/>
    </row>
    <row r="122" spans="1:6" s="1" customFormat="1" x14ac:dyDescent="0.2">
      <c r="A122" s="32"/>
      <c r="B122" s="32"/>
      <c r="D122" s="85"/>
      <c r="F122" s="2"/>
    </row>
    <row r="123" spans="1:6" s="1" customFormat="1" x14ac:dyDescent="0.2">
      <c r="A123" s="32"/>
      <c r="B123" s="32"/>
      <c r="D123" s="85"/>
      <c r="F123" s="2"/>
    </row>
    <row r="124" spans="1:6" s="1" customFormat="1" x14ac:dyDescent="0.2">
      <c r="A124" s="32"/>
      <c r="B124" s="32"/>
      <c r="D124" s="85"/>
      <c r="F124" s="2"/>
    </row>
    <row r="125" spans="1:6" s="1" customFormat="1" x14ac:dyDescent="0.2">
      <c r="A125" s="32"/>
      <c r="B125" s="32"/>
      <c r="D125" s="85"/>
      <c r="F125" s="2"/>
    </row>
    <row r="126" spans="1:6" s="1" customFormat="1" x14ac:dyDescent="0.2">
      <c r="A126" s="32"/>
      <c r="B126" s="32"/>
      <c r="D126" s="85"/>
      <c r="F126" s="2"/>
    </row>
    <row r="127" spans="1:6" s="1" customFormat="1" x14ac:dyDescent="0.2">
      <c r="A127" s="32"/>
      <c r="B127" s="32"/>
      <c r="D127" s="85"/>
      <c r="F127" s="2"/>
    </row>
    <row r="128" spans="1:6" s="1" customFormat="1" x14ac:dyDescent="0.2">
      <c r="A128" s="32"/>
      <c r="B128" s="32"/>
      <c r="D128" s="85"/>
      <c r="F128" s="2"/>
    </row>
    <row r="129" spans="1:6" s="1" customFormat="1" x14ac:dyDescent="0.2">
      <c r="A129" s="32"/>
      <c r="B129" s="32"/>
      <c r="D129" s="85"/>
      <c r="F129" s="2"/>
    </row>
    <row r="130" spans="1:6" s="1" customFormat="1" x14ac:dyDescent="0.2">
      <c r="A130" s="32"/>
      <c r="B130" s="32"/>
      <c r="D130" s="85"/>
      <c r="F130" s="2"/>
    </row>
    <row r="131" spans="1:6" s="1" customFormat="1" x14ac:dyDescent="0.2">
      <c r="A131" s="32"/>
      <c r="B131" s="32"/>
      <c r="D131" s="85"/>
      <c r="F131" s="2"/>
    </row>
    <row r="132" spans="1:6" s="1" customFormat="1" x14ac:dyDescent="0.2">
      <c r="A132" s="32"/>
      <c r="B132" s="32"/>
      <c r="D132" s="85"/>
      <c r="F132" s="2"/>
    </row>
    <row r="133" spans="1:6" s="1" customFormat="1" x14ac:dyDescent="0.2">
      <c r="A133" s="32"/>
      <c r="B133" s="32"/>
      <c r="D133" s="85"/>
      <c r="F133" s="2"/>
    </row>
    <row r="134" spans="1:6" s="1" customFormat="1" x14ac:dyDescent="0.2">
      <c r="A134" s="32"/>
      <c r="B134" s="32"/>
      <c r="D134" s="85"/>
      <c r="F134" s="2"/>
    </row>
    <row r="135" spans="1:6" s="1" customFormat="1" x14ac:dyDescent="0.2">
      <c r="A135" s="32"/>
      <c r="B135" s="32"/>
      <c r="D135" s="85"/>
      <c r="F135" s="2"/>
    </row>
    <row r="136" spans="1:6" s="1" customFormat="1" x14ac:dyDescent="0.2">
      <c r="A136" s="32"/>
      <c r="B136" s="32"/>
      <c r="D136" s="85"/>
      <c r="F136" s="2"/>
    </row>
    <row r="137" spans="1:6" s="1" customFormat="1" x14ac:dyDescent="0.2">
      <c r="A137" s="32"/>
      <c r="B137" s="32"/>
      <c r="D137" s="85"/>
      <c r="F137" s="2"/>
    </row>
    <row r="138" spans="1:6" s="1" customFormat="1" x14ac:dyDescent="0.2">
      <c r="A138" s="32"/>
      <c r="B138" s="32"/>
      <c r="D138" s="85"/>
      <c r="F138" s="2"/>
    </row>
    <row r="139" spans="1:6" s="1" customFormat="1" x14ac:dyDescent="0.2">
      <c r="A139" s="32"/>
      <c r="B139" s="32"/>
      <c r="D139" s="85"/>
      <c r="F139" s="2"/>
    </row>
    <row r="140" spans="1:6" s="1" customFormat="1" x14ac:dyDescent="0.2">
      <c r="A140" s="32"/>
      <c r="B140" s="32"/>
      <c r="D140" s="85"/>
      <c r="F140" s="2"/>
    </row>
    <row r="141" spans="1:6" s="1" customFormat="1" x14ac:dyDescent="0.2">
      <c r="A141" s="32"/>
      <c r="B141" s="32"/>
      <c r="D141" s="85"/>
      <c r="F141" s="2"/>
    </row>
    <row r="142" spans="1:6" s="1" customFormat="1" x14ac:dyDescent="0.2">
      <c r="A142" s="32"/>
      <c r="B142" s="32"/>
      <c r="D142" s="85"/>
      <c r="F142" s="2"/>
    </row>
    <row r="143" spans="1:6" s="1" customFormat="1" x14ac:dyDescent="0.2">
      <c r="A143" s="32"/>
      <c r="B143" s="32"/>
      <c r="D143" s="85"/>
      <c r="F143" s="2"/>
    </row>
    <row r="144" spans="1:6" s="1" customFormat="1" x14ac:dyDescent="0.2">
      <c r="A144" s="32"/>
      <c r="B144" s="32"/>
      <c r="D144" s="85"/>
      <c r="F144" s="2"/>
    </row>
    <row r="145" spans="1:6" s="1" customFormat="1" x14ac:dyDescent="0.2">
      <c r="A145" s="32"/>
      <c r="B145" s="32"/>
      <c r="D145" s="85"/>
      <c r="F145" s="2"/>
    </row>
    <row r="146" spans="1:6" s="1" customFormat="1" x14ac:dyDescent="0.2">
      <c r="A146" s="32"/>
      <c r="B146" s="32"/>
      <c r="D146" s="85"/>
      <c r="F146" s="2"/>
    </row>
    <row r="147" spans="1:6" s="1" customFormat="1" x14ac:dyDescent="0.2">
      <c r="A147" s="32"/>
      <c r="B147" s="32"/>
      <c r="D147" s="85"/>
      <c r="F147" s="2"/>
    </row>
    <row r="148" spans="1:6" s="1" customFormat="1" x14ac:dyDescent="0.2">
      <c r="A148" s="32"/>
      <c r="B148" s="32"/>
      <c r="D148" s="85"/>
      <c r="F148" s="2"/>
    </row>
    <row r="149" spans="1:6" s="1" customFormat="1" x14ac:dyDescent="0.2">
      <c r="A149" s="32"/>
      <c r="B149" s="32"/>
      <c r="D149" s="85"/>
      <c r="F149" s="2"/>
    </row>
    <row r="150" spans="1:6" s="1" customFormat="1" x14ac:dyDescent="0.2">
      <c r="A150" s="32"/>
      <c r="B150" s="32"/>
      <c r="D150" s="85"/>
      <c r="F150" s="2"/>
    </row>
    <row r="151" spans="1:6" s="1" customFormat="1" x14ac:dyDescent="0.2">
      <c r="A151" s="32"/>
      <c r="B151" s="32"/>
      <c r="D151" s="85"/>
      <c r="F151" s="2"/>
    </row>
    <row r="152" spans="1:6" s="1" customFormat="1" x14ac:dyDescent="0.2">
      <c r="A152" s="32"/>
      <c r="B152" s="32"/>
      <c r="D152" s="85"/>
      <c r="F152" s="2"/>
    </row>
    <row r="153" spans="1:6" s="1" customFormat="1" x14ac:dyDescent="0.2">
      <c r="A153" s="32"/>
      <c r="B153" s="32"/>
      <c r="D153" s="85"/>
      <c r="F153" s="2"/>
    </row>
    <row r="154" spans="1:6" s="1" customFormat="1" x14ac:dyDescent="0.2">
      <c r="A154" s="32"/>
      <c r="B154" s="32"/>
      <c r="D154" s="85"/>
      <c r="F154" s="2"/>
    </row>
    <row r="155" spans="1:6" s="1" customFormat="1" x14ac:dyDescent="0.2">
      <c r="A155" s="32"/>
      <c r="B155" s="32"/>
      <c r="D155" s="85"/>
      <c r="F155" s="2"/>
    </row>
    <row r="156" spans="1:6" s="1" customFormat="1" x14ac:dyDescent="0.2">
      <c r="A156" s="32"/>
      <c r="B156" s="32"/>
      <c r="D156" s="85"/>
      <c r="F156" s="2"/>
    </row>
    <row r="157" spans="1:6" s="1" customFormat="1" x14ac:dyDescent="0.2">
      <c r="A157" s="32"/>
      <c r="B157" s="32"/>
      <c r="D157" s="85"/>
      <c r="F157" s="2"/>
    </row>
    <row r="158" spans="1:6" s="1" customFormat="1" x14ac:dyDescent="0.2">
      <c r="A158" s="32"/>
      <c r="B158" s="32"/>
      <c r="D158" s="85"/>
      <c r="F158" s="2"/>
    </row>
    <row r="159" spans="1:6" s="1" customFormat="1" x14ac:dyDescent="0.2">
      <c r="A159" s="32"/>
      <c r="B159" s="32"/>
      <c r="D159" s="85"/>
      <c r="F159" s="2"/>
    </row>
    <row r="160" spans="1:6" s="1" customFormat="1" x14ac:dyDescent="0.2">
      <c r="A160" s="32"/>
      <c r="B160" s="32"/>
      <c r="D160" s="85"/>
      <c r="F160" s="2"/>
    </row>
    <row r="161" spans="1:6" s="1" customFormat="1" x14ac:dyDescent="0.2">
      <c r="A161" s="32"/>
      <c r="B161" s="32"/>
      <c r="D161" s="85"/>
      <c r="F161" s="2"/>
    </row>
    <row r="162" spans="1:6" s="1" customFormat="1" x14ac:dyDescent="0.2">
      <c r="A162" s="32"/>
      <c r="B162" s="32"/>
      <c r="D162" s="85"/>
      <c r="F162" s="2"/>
    </row>
    <row r="163" spans="1:6" s="1" customFormat="1" x14ac:dyDescent="0.2">
      <c r="A163" s="32"/>
      <c r="B163" s="32"/>
      <c r="D163" s="85"/>
      <c r="F163" s="2"/>
    </row>
    <row r="164" spans="1:6" s="1" customFormat="1" x14ac:dyDescent="0.2">
      <c r="A164" s="32"/>
      <c r="B164" s="32"/>
      <c r="D164" s="85"/>
      <c r="F164" s="2"/>
    </row>
    <row r="165" spans="1:6" s="1" customFormat="1" x14ac:dyDescent="0.2">
      <c r="A165" s="32"/>
      <c r="B165" s="32"/>
      <c r="D165" s="85"/>
      <c r="F165" s="2"/>
    </row>
    <row r="166" spans="1:6" s="1" customFormat="1" x14ac:dyDescent="0.2">
      <c r="A166" s="32"/>
      <c r="B166" s="32"/>
      <c r="D166" s="85"/>
      <c r="F166" s="2"/>
    </row>
    <row r="167" spans="1:6" s="1" customFormat="1" x14ac:dyDescent="0.2">
      <c r="A167" s="32"/>
      <c r="B167" s="32"/>
      <c r="D167" s="85"/>
      <c r="F167" s="2"/>
    </row>
    <row r="168" spans="1:6" s="1" customFormat="1" x14ac:dyDescent="0.2">
      <c r="A168" s="32"/>
      <c r="B168" s="32"/>
      <c r="D168" s="85"/>
      <c r="F168" s="2"/>
    </row>
    <row r="169" spans="1:6" s="1" customFormat="1" x14ac:dyDescent="0.2">
      <c r="A169" s="32"/>
      <c r="B169" s="32"/>
      <c r="D169" s="85"/>
      <c r="F169" s="2"/>
    </row>
    <row r="170" spans="1:6" s="1" customFormat="1" x14ac:dyDescent="0.2">
      <c r="A170" s="32"/>
      <c r="B170" s="32"/>
      <c r="D170" s="85"/>
      <c r="F170" s="2"/>
    </row>
    <row r="171" spans="1:6" s="1" customFormat="1" x14ac:dyDescent="0.2">
      <c r="A171" s="32"/>
      <c r="B171" s="32"/>
      <c r="D171" s="85"/>
      <c r="F171" s="2"/>
    </row>
    <row r="172" spans="1:6" s="1" customFormat="1" x14ac:dyDescent="0.2">
      <c r="A172" s="32"/>
      <c r="B172" s="32"/>
      <c r="D172" s="85"/>
      <c r="F172" s="2"/>
    </row>
    <row r="173" spans="1:6" s="1" customFormat="1" x14ac:dyDescent="0.2">
      <c r="A173" s="32"/>
      <c r="B173" s="32"/>
      <c r="D173" s="85"/>
      <c r="F173" s="2"/>
    </row>
    <row r="174" spans="1:6" s="1" customFormat="1" x14ac:dyDescent="0.2">
      <c r="A174" s="32"/>
      <c r="B174" s="32"/>
      <c r="D174" s="85"/>
      <c r="F174" s="2"/>
    </row>
    <row r="175" spans="1:6" s="1" customFormat="1" x14ac:dyDescent="0.2">
      <c r="A175" s="32"/>
      <c r="B175" s="32"/>
      <c r="D175" s="85"/>
      <c r="F175" s="2"/>
    </row>
    <row r="176" spans="1:6" s="1" customFormat="1" x14ac:dyDescent="0.2">
      <c r="A176" s="32"/>
      <c r="B176" s="32"/>
      <c r="D176" s="85"/>
      <c r="F176" s="2"/>
    </row>
    <row r="177" spans="1:6" s="1" customFormat="1" x14ac:dyDescent="0.2">
      <c r="A177" s="32"/>
      <c r="B177" s="32"/>
      <c r="D177" s="85"/>
      <c r="F177" s="2"/>
    </row>
    <row r="178" spans="1:6" s="1" customFormat="1" x14ac:dyDescent="0.2">
      <c r="A178" s="32"/>
      <c r="B178" s="32"/>
      <c r="D178" s="85"/>
      <c r="F178" s="2"/>
    </row>
    <row r="179" spans="1:6" s="1" customFormat="1" x14ac:dyDescent="0.2">
      <c r="A179" s="32"/>
      <c r="B179" s="32"/>
      <c r="D179" s="85"/>
      <c r="F179" s="2"/>
    </row>
    <row r="180" spans="1:6" s="1" customFormat="1" x14ac:dyDescent="0.2">
      <c r="A180" s="32"/>
      <c r="B180" s="32"/>
      <c r="D180" s="85"/>
      <c r="F180" s="2"/>
    </row>
    <row r="181" spans="1:6" s="1" customFormat="1" x14ac:dyDescent="0.2">
      <c r="A181" s="32"/>
      <c r="B181" s="32"/>
      <c r="D181" s="85"/>
      <c r="F181" s="2"/>
    </row>
    <row r="182" spans="1:6" s="1" customFormat="1" x14ac:dyDescent="0.2">
      <c r="A182" s="32"/>
      <c r="B182" s="32"/>
      <c r="D182" s="85"/>
      <c r="F182" s="2"/>
    </row>
    <row r="183" spans="1:6" s="1" customFormat="1" x14ac:dyDescent="0.2">
      <c r="A183" s="32"/>
      <c r="B183" s="32"/>
      <c r="D183" s="85"/>
      <c r="F183" s="2"/>
    </row>
    <row r="184" spans="1:6" s="1" customFormat="1" x14ac:dyDescent="0.2">
      <c r="A184" s="32"/>
      <c r="B184" s="32"/>
      <c r="D184" s="85"/>
      <c r="F184" s="2"/>
    </row>
    <row r="185" spans="1:6" s="1" customFormat="1" x14ac:dyDescent="0.2">
      <c r="A185" s="32"/>
      <c r="B185" s="32"/>
      <c r="D185" s="85"/>
      <c r="F185" s="2"/>
    </row>
    <row r="186" spans="1:6" s="1" customFormat="1" x14ac:dyDescent="0.2">
      <c r="A186" s="32"/>
      <c r="B186" s="32"/>
      <c r="D186" s="85"/>
      <c r="F186" s="2"/>
    </row>
    <row r="187" spans="1:6" s="1" customFormat="1" x14ac:dyDescent="0.2">
      <c r="A187" s="32"/>
      <c r="B187" s="32"/>
      <c r="D187" s="85"/>
      <c r="F187" s="2"/>
    </row>
    <row r="188" spans="1:6" s="1" customFormat="1" x14ac:dyDescent="0.2">
      <c r="A188" s="32"/>
      <c r="B188" s="32"/>
      <c r="D188" s="85"/>
      <c r="F188" s="2"/>
    </row>
    <row r="189" spans="1:6" s="1" customFormat="1" x14ac:dyDescent="0.2">
      <c r="A189" s="32"/>
      <c r="B189" s="32"/>
      <c r="D189" s="85"/>
      <c r="F189" s="2"/>
    </row>
    <row r="190" spans="1:6" s="1" customFormat="1" x14ac:dyDescent="0.2">
      <c r="A190" s="32"/>
      <c r="B190" s="32"/>
      <c r="D190" s="85"/>
      <c r="F190" s="2"/>
    </row>
    <row r="191" spans="1:6" s="1" customFormat="1" x14ac:dyDescent="0.2">
      <c r="A191" s="32"/>
      <c r="B191" s="32"/>
      <c r="D191" s="85"/>
      <c r="F191" s="2"/>
    </row>
    <row r="192" spans="1:6" s="1" customFormat="1" x14ac:dyDescent="0.2">
      <c r="A192" s="32"/>
      <c r="B192" s="32"/>
      <c r="D192" s="85"/>
      <c r="F192" s="2"/>
    </row>
    <row r="193" spans="1:6" s="1" customFormat="1" x14ac:dyDescent="0.2">
      <c r="A193" s="32"/>
      <c r="B193" s="32"/>
      <c r="D193" s="85"/>
      <c r="F193" s="2"/>
    </row>
    <row r="194" spans="1:6" s="1" customFormat="1" x14ac:dyDescent="0.2">
      <c r="A194" s="32"/>
      <c r="B194" s="32"/>
      <c r="D194" s="85"/>
      <c r="F194" s="2"/>
    </row>
    <row r="195" spans="1:6" s="1" customFormat="1" x14ac:dyDescent="0.2">
      <c r="A195" s="32"/>
      <c r="B195" s="32"/>
      <c r="D195" s="85"/>
      <c r="F195" s="2"/>
    </row>
    <row r="196" spans="1:6" s="1" customFormat="1" x14ac:dyDescent="0.2">
      <c r="A196" s="32"/>
      <c r="B196" s="32"/>
      <c r="D196" s="85"/>
      <c r="F196" s="2"/>
    </row>
    <row r="197" spans="1:6" s="1" customFormat="1" x14ac:dyDescent="0.2">
      <c r="A197" s="32"/>
      <c r="B197" s="32"/>
      <c r="D197" s="85"/>
      <c r="F197" s="2"/>
    </row>
    <row r="198" spans="1:6" s="1" customFormat="1" x14ac:dyDescent="0.2">
      <c r="A198" s="32"/>
      <c r="B198" s="32"/>
      <c r="D198" s="85"/>
      <c r="F198" s="2"/>
    </row>
    <row r="199" spans="1:6" s="1" customFormat="1" x14ac:dyDescent="0.2">
      <c r="A199" s="32"/>
      <c r="B199" s="32"/>
      <c r="D199" s="85"/>
      <c r="F199" s="2"/>
    </row>
    <row r="200" spans="1:6" s="1" customFormat="1" x14ac:dyDescent="0.2">
      <c r="A200" s="32"/>
      <c r="B200" s="32"/>
      <c r="D200" s="85"/>
      <c r="F200" s="2"/>
    </row>
    <row r="201" spans="1:6" s="1" customFormat="1" x14ac:dyDescent="0.2">
      <c r="A201" s="32"/>
      <c r="B201" s="32"/>
      <c r="D201" s="85"/>
      <c r="F201" s="2"/>
    </row>
    <row r="202" spans="1:6" s="1" customFormat="1" x14ac:dyDescent="0.2">
      <c r="A202" s="32"/>
      <c r="B202" s="32"/>
      <c r="D202" s="85"/>
      <c r="F202" s="2"/>
    </row>
    <row r="203" spans="1:6" s="1" customFormat="1" x14ac:dyDescent="0.2">
      <c r="A203" s="32"/>
      <c r="B203" s="32"/>
      <c r="D203" s="85"/>
      <c r="F203" s="2"/>
    </row>
    <row r="204" spans="1:6" s="1" customFormat="1" x14ac:dyDescent="0.2">
      <c r="A204" s="32"/>
      <c r="B204" s="32"/>
      <c r="D204" s="85"/>
      <c r="F204" s="2"/>
    </row>
    <row r="205" spans="1:6" s="1" customFormat="1" x14ac:dyDescent="0.2">
      <c r="A205" s="32"/>
      <c r="B205" s="32"/>
      <c r="D205" s="85"/>
      <c r="F205" s="2"/>
    </row>
    <row r="206" spans="1:6" s="1" customFormat="1" x14ac:dyDescent="0.2">
      <c r="A206" s="32"/>
      <c r="B206" s="32"/>
      <c r="D206" s="85"/>
      <c r="F206" s="2"/>
    </row>
    <row r="207" spans="1:6" s="1" customFormat="1" x14ac:dyDescent="0.2">
      <c r="A207" s="32"/>
      <c r="B207" s="32"/>
      <c r="D207" s="85"/>
      <c r="F207" s="2"/>
    </row>
    <row r="208" spans="1:6" s="1" customFormat="1" x14ac:dyDescent="0.2">
      <c r="A208" s="32"/>
      <c r="B208" s="32"/>
      <c r="D208" s="85"/>
      <c r="F208" s="2"/>
    </row>
  </sheetData>
  <mergeCells count="3">
    <mergeCell ref="A1:H1"/>
    <mergeCell ref="A3:C3"/>
    <mergeCell ref="A2:C2"/>
  </mergeCells>
  <printOptions horizontalCentered="1"/>
  <pageMargins left="0.19685039370078741" right="0.19685039370078741" top="0.62992125984251968" bottom="0.62992125984251968" header="0.51181102362204722" footer="0.51181102362204722"/>
  <pageSetup paperSize="9" scale="87" firstPageNumber="767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1"/>
  <sheetViews>
    <sheetView topLeftCell="A240" zoomScaleNormal="100" zoomScaleSheetLayoutView="100" workbookViewId="0">
      <selection activeCell="B411" sqref="B411"/>
    </sheetView>
  </sheetViews>
  <sheetFormatPr defaultColWidth="11.42578125" defaultRowHeight="12.75" x14ac:dyDescent="0.2"/>
  <cols>
    <col min="1" max="1" width="6.5703125" style="60" customWidth="1"/>
    <col min="2" max="2" width="49.7109375" style="51" customWidth="1"/>
    <col min="3" max="3" width="14" style="80" bestFit="1" customWidth="1"/>
    <col min="4" max="4" width="12.28515625" style="80" bestFit="1" customWidth="1"/>
    <col min="5" max="5" width="9.5703125" style="44" bestFit="1" customWidth="1"/>
    <col min="6" max="6" width="16.28515625" style="44" customWidth="1"/>
    <col min="7" max="7" width="14.85546875" style="44" bestFit="1" customWidth="1"/>
    <col min="8" max="8" width="13.42578125" style="44" bestFit="1" customWidth="1"/>
    <col min="9" max="9" width="11.42578125" style="44"/>
    <col min="10" max="10" width="13.42578125" style="44" bestFit="1" customWidth="1"/>
    <col min="11" max="11" width="15" style="44" bestFit="1" customWidth="1"/>
    <col min="12" max="16384" width="11.42578125" style="44"/>
  </cols>
  <sheetData>
    <row r="1" spans="1:12" ht="26.25" customHeight="1" x14ac:dyDescent="0.2">
      <c r="A1" s="269" t="s">
        <v>69</v>
      </c>
      <c r="B1" s="269"/>
      <c r="C1" s="269"/>
      <c r="D1" s="269"/>
      <c r="E1" s="269"/>
    </row>
    <row r="2" spans="1:12" ht="25.5" x14ac:dyDescent="0.2">
      <c r="A2" s="265" t="s">
        <v>240</v>
      </c>
      <c r="B2" s="265"/>
      <c r="C2" s="155" t="s">
        <v>242</v>
      </c>
      <c r="D2" s="155" t="s">
        <v>252</v>
      </c>
      <c r="E2" s="156" t="s">
        <v>237</v>
      </c>
    </row>
    <row r="3" spans="1:12" s="209" customFormat="1" ht="12" customHeight="1" x14ac:dyDescent="0.2">
      <c r="A3" s="270">
        <v>1</v>
      </c>
      <c r="B3" s="270"/>
      <c r="C3" s="207">
        <v>2</v>
      </c>
      <c r="D3" s="207">
        <v>3</v>
      </c>
      <c r="E3" s="208" t="s">
        <v>268</v>
      </c>
    </row>
    <row r="4" spans="1:12" ht="28.5" x14ac:dyDescent="0.2">
      <c r="A4" s="210" t="s">
        <v>74</v>
      </c>
      <c r="B4" s="211" t="s">
        <v>73</v>
      </c>
      <c r="C4" s="59">
        <f>C5+C146+C299+C432</f>
        <v>1245219300</v>
      </c>
      <c r="D4" s="59">
        <f>D5+D146+D299+D432</f>
        <v>1180026362.5599999</v>
      </c>
      <c r="E4" s="81">
        <f t="shared" ref="E4:E66" si="0">D4/C4*100</f>
        <v>94.764541680328918</v>
      </c>
      <c r="F4" s="50"/>
      <c r="G4" s="50"/>
      <c r="H4" s="50"/>
      <c r="I4" s="50"/>
      <c r="J4" s="50"/>
    </row>
    <row r="5" spans="1:12" ht="16.5" customHeight="1" x14ac:dyDescent="0.2">
      <c r="A5" s="37">
        <v>100</v>
      </c>
      <c r="B5" s="212" t="s">
        <v>75</v>
      </c>
      <c r="C5" s="59">
        <f>C7+C59+C107+C128+C137+C71</f>
        <v>121505000</v>
      </c>
      <c r="D5" s="59">
        <f>D7+D59+D107+D128+D137+D71</f>
        <v>98383711.579999998</v>
      </c>
      <c r="E5" s="81">
        <f t="shared" si="0"/>
        <v>80.970916077527676</v>
      </c>
      <c r="F5" s="50"/>
      <c r="G5" s="50"/>
      <c r="H5" s="50"/>
      <c r="I5" s="50"/>
      <c r="J5" s="50"/>
      <c r="K5" s="50"/>
      <c r="L5" s="50"/>
    </row>
    <row r="6" spans="1:12" ht="10.5" customHeight="1" x14ac:dyDescent="0.2">
      <c r="A6" s="41"/>
      <c r="B6" s="213"/>
      <c r="C6" s="59"/>
      <c r="D6" s="59"/>
      <c r="E6" s="81"/>
    </row>
    <row r="7" spans="1:12" ht="12.75" customHeight="1" x14ac:dyDescent="0.2">
      <c r="A7" s="42" t="s">
        <v>62</v>
      </c>
      <c r="B7" s="212" t="s">
        <v>63</v>
      </c>
      <c r="C7" s="59">
        <f>C8</f>
        <v>67972500</v>
      </c>
      <c r="D7" s="59">
        <f>D8</f>
        <v>52502811.879999995</v>
      </c>
      <c r="E7" s="81">
        <f t="shared" si="0"/>
        <v>77.241254742726824</v>
      </c>
      <c r="F7" s="80"/>
      <c r="G7" s="80"/>
    </row>
    <row r="8" spans="1:12" ht="12.75" hidden="1" customHeight="1" x14ac:dyDescent="0.2">
      <c r="A8" s="42">
        <v>3</v>
      </c>
      <c r="B8" s="55" t="s">
        <v>36</v>
      </c>
      <c r="C8" s="59">
        <f>C9+C18+C48+C53</f>
        <v>67972500</v>
      </c>
      <c r="D8" s="59">
        <f>D9+D18+D48+D53</f>
        <v>52502811.879999995</v>
      </c>
      <c r="E8" s="81">
        <f t="shared" si="0"/>
        <v>77.241254742726824</v>
      </c>
      <c r="F8" s="50"/>
    </row>
    <row r="9" spans="1:12" ht="12.75" customHeight="1" x14ac:dyDescent="0.2">
      <c r="A9" s="52">
        <v>31</v>
      </c>
      <c r="B9" s="42" t="s">
        <v>37</v>
      </c>
      <c r="C9" s="59">
        <f t="shared" ref="C9" si="1">C10+C14+C16</f>
        <v>37381000</v>
      </c>
      <c r="D9" s="59">
        <f t="shared" ref="D9" si="2">D10+D14+D16</f>
        <v>29982181.149999999</v>
      </c>
      <c r="E9" s="81">
        <f t="shared" si="0"/>
        <v>80.207006634386445</v>
      </c>
      <c r="F9" s="80"/>
      <c r="G9" s="80"/>
      <c r="H9" s="80"/>
      <c r="I9" s="80"/>
      <c r="J9" s="80"/>
    </row>
    <row r="10" spans="1:12" ht="12.75" customHeight="1" x14ac:dyDescent="0.2">
      <c r="A10" s="42">
        <v>311</v>
      </c>
      <c r="B10" s="42" t="s">
        <v>105</v>
      </c>
      <c r="C10" s="59">
        <f t="shared" ref="C10" si="3">C11+C12+C13</f>
        <v>30691000</v>
      </c>
      <c r="D10" s="59">
        <f>D11+D12+D13</f>
        <v>24114977.27</v>
      </c>
      <c r="E10" s="81">
        <f t="shared" si="0"/>
        <v>78.573449121892409</v>
      </c>
    </row>
    <row r="11" spans="1:12" ht="12.75" customHeight="1" x14ac:dyDescent="0.2">
      <c r="A11" s="38">
        <v>3111</v>
      </c>
      <c r="B11" s="38" t="s">
        <v>38</v>
      </c>
      <c r="C11" s="136">
        <v>30200000</v>
      </c>
      <c r="D11" s="214">
        <v>23784553.640000001</v>
      </c>
      <c r="E11" s="172">
        <f t="shared" si="0"/>
        <v>78.756800132450337</v>
      </c>
    </row>
    <row r="12" spans="1:12" ht="12.75" customHeight="1" x14ac:dyDescent="0.2">
      <c r="A12" s="38">
        <v>3112</v>
      </c>
      <c r="B12" s="38" t="s">
        <v>170</v>
      </c>
      <c r="C12" s="136">
        <v>215000</v>
      </c>
      <c r="D12" s="214">
        <v>159950.64000000001</v>
      </c>
      <c r="E12" s="172">
        <f t="shared" si="0"/>
        <v>74.395646511627916</v>
      </c>
    </row>
    <row r="13" spans="1:12" ht="12.75" customHeight="1" x14ac:dyDescent="0.2">
      <c r="A13" s="38">
        <v>3113</v>
      </c>
      <c r="B13" s="38" t="s">
        <v>39</v>
      </c>
      <c r="C13" s="136">
        <v>276000</v>
      </c>
      <c r="D13" s="214">
        <v>170472.99</v>
      </c>
      <c r="E13" s="172">
        <f t="shared" si="0"/>
        <v>61.765576086956521</v>
      </c>
    </row>
    <row r="14" spans="1:12" s="53" customFormat="1" ht="12.75" customHeight="1" x14ac:dyDescent="0.2">
      <c r="A14" s="42">
        <v>312</v>
      </c>
      <c r="B14" s="42" t="s">
        <v>40</v>
      </c>
      <c r="C14" s="59">
        <f t="shared" ref="C14:D14" si="4">C15</f>
        <v>2000000</v>
      </c>
      <c r="D14" s="59">
        <f t="shared" si="4"/>
        <v>2031274.21</v>
      </c>
      <c r="E14" s="81">
        <f t="shared" si="0"/>
        <v>101.5637105</v>
      </c>
    </row>
    <row r="15" spans="1:12" ht="12.75" customHeight="1" x14ac:dyDescent="0.2">
      <c r="A15" s="38">
        <v>3121</v>
      </c>
      <c r="B15" s="38" t="s">
        <v>40</v>
      </c>
      <c r="C15" s="136">
        <v>2000000</v>
      </c>
      <c r="D15" s="214">
        <v>2031274.21</v>
      </c>
      <c r="E15" s="172">
        <f t="shared" si="0"/>
        <v>101.5637105</v>
      </c>
    </row>
    <row r="16" spans="1:12" s="53" customFormat="1" ht="12.75" customHeight="1" x14ac:dyDescent="0.2">
      <c r="A16" s="42">
        <v>313</v>
      </c>
      <c r="B16" s="42" t="s">
        <v>41</v>
      </c>
      <c r="C16" s="59">
        <f>C17</f>
        <v>4690000</v>
      </c>
      <c r="D16" s="59">
        <f>D17</f>
        <v>3835929.67</v>
      </c>
      <c r="E16" s="81">
        <f t="shared" si="0"/>
        <v>81.789545202558628</v>
      </c>
    </row>
    <row r="17" spans="1:5" ht="12.75" customHeight="1" x14ac:dyDescent="0.2">
      <c r="A17" s="38">
        <v>3132</v>
      </c>
      <c r="B17" s="38" t="s">
        <v>182</v>
      </c>
      <c r="C17" s="136">
        <v>4690000</v>
      </c>
      <c r="D17" s="214">
        <v>3835929.67</v>
      </c>
      <c r="E17" s="172">
        <f t="shared" si="0"/>
        <v>81.789545202558628</v>
      </c>
    </row>
    <row r="18" spans="1:5" ht="12.75" customHeight="1" x14ac:dyDescent="0.2">
      <c r="A18" s="42">
        <v>32</v>
      </c>
      <c r="B18" s="215" t="s">
        <v>2</v>
      </c>
      <c r="C18" s="59">
        <f>C19+C24+C30+C40</f>
        <v>28873500</v>
      </c>
      <c r="D18" s="59">
        <f>D19+D24+D30+D40</f>
        <v>22096975.979999997</v>
      </c>
      <c r="E18" s="81">
        <f t="shared" si="0"/>
        <v>76.530299340225454</v>
      </c>
    </row>
    <row r="19" spans="1:5" ht="12.75" customHeight="1" x14ac:dyDescent="0.2">
      <c r="A19" s="42">
        <v>321</v>
      </c>
      <c r="B19" s="215" t="s">
        <v>6</v>
      </c>
      <c r="C19" s="59">
        <f t="shared" ref="C19" si="5">C20+C21+C22+C23</f>
        <v>2340000</v>
      </c>
      <c r="D19" s="59">
        <f>D20+D21+D22+D23</f>
        <v>2399558.02</v>
      </c>
      <c r="E19" s="81">
        <f t="shared" si="0"/>
        <v>102.54521452991455</v>
      </c>
    </row>
    <row r="20" spans="1:5" ht="12.75" customHeight="1" x14ac:dyDescent="0.2">
      <c r="A20" s="38">
        <v>3211</v>
      </c>
      <c r="B20" s="216" t="s">
        <v>42</v>
      </c>
      <c r="C20" s="136">
        <v>860000</v>
      </c>
      <c r="D20" s="214">
        <v>853292.34</v>
      </c>
      <c r="E20" s="172">
        <f t="shared" si="0"/>
        <v>99.220039534883725</v>
      </c>
    </row>
    <row r="21" spans="1:5" ht="12.75" customHeight="1" x14ac:dyDescent="0.2">
      <c r="A21" s="38">
        <v>3212</v>
      </c>
      <c r="B21" s="216" t="s">
        <v>43</v>
      </c>
      <c r="C21" s="136">
        <v>984000</v>
      </c>
      <c r="D21" s="214">
        <v>983512.37</v>
      </c>
      <c r="E21" s="172">
        <f t="shared" si="0"/>
        <v>99.950444105691062</v>
      </c>
    </row>
    <row r="22" spans="1:5" ht="12.75" customHeight="1" x14ac:dyDescent="0.2">
      <c r="A22" s="54" t="s">
        <v>4</v>
      </c>
      <c r="B22" s="216" t="s">
        <v>5</v>
      </c>
      <c r="C22" s="136">
        <v>488000</v>
      </c>
      <c r="D22" s="214">
        <v>555353.31000000006</v>
      </c>
      <c r="E22" s="172">
        <f t="shared" si="0"/>
        <v>113.80190778688527</v>
      </c>
    </row>
    <row r="23" spans="1:5" ht="12.75" customHeight="1" x14ac:dyDescent="0.2">
      <c r="A23" s="54">
        <v>3214</v>
      </c>
      <c r="B23" s="216" t="s">
        <v>107</v>
      </c>
      <c r="C23" s="136">
        <v>8000</v>
      </c>
      <c r="D23" s="214">
        <v>7400</v>
      </c>
      <c r="E23" s="172">
        <f t="shared" si="0"/>
        <v>92.5</v>
      </c>
    </row>
    <row r="24" spans="1:5" ht="12.75" customHeight="1" x14ac:dyDescent="0.2">
      <c r="A24" s="55">
        <v>322</v>
      </c>
      <c r="B24" s="55" t="s">
        <v>44</v>
      </c>
      <c r="C24" s="59">
        <f t="shared" ref="C24" si="6">C25+C26+C27+C28+C29</f>
        <v>1301500</v>
      </c>
      <c r="D24" s="59">
        <f>D25+D26+D27+D28+D29</f>
        <v>1080465.5999999999</v>
      </c>
      <c r="E24" s="81">
        <f t="shared" si="0"/>
        <v>83.016949673453695</v>
      </c>
    </row>
    <row r="25" spans="1:5" ht="12.75" customHeight="1" x14ac:dyDescent="0.2">
      <c r="A25" s="54">
        <v>3221</v>
      </c>
      <c r="B25" s="38" t="s">
        <v>45</v>
      </c>
      <c r="C25" s="136">
        <v>857500</v>
      </c>
      <c r="D25" s="214">
        <v>768593.75</v>
      </c>
      <c r="E25" s="172">
        <f t="shared" si="0"/>
        <v>89.631924198250729</v>
      </c>
    </row>
    <row r="26" spans="1:5" ht="12.75" customHeight="1" x14ac:dyDescent="0.2">
      <c r="A26" s="54">
        <v>3223</v>
      </c>
      <c r="B26" s="38" t="s">
        <v>46</v>
      </c>
      <c r="C26" s="136">
        <v>230000</v>
      </c>
      <c r="D26" s="214">
        <v>200239.04</v>
      </c>
      <c r="E26" s="172">
        <f t="shared" si="0"/>
        <v>87.060452173913049</v>
      </c>
    </row>
    <row r="27" spans="1:5" ht="12.75" customHeight="1" x14ac:dyDescent="0.2">
      <c r="A27" s="54">
        <v>3224</v>
      </c>
      <c r="B27" s="54" t="s">
        <v>7</v>
      </c>
      <c r="C27" s="136">
        <v>99000</v>
      </c>
      <c r="D27" s="214">
        <v>24203.09</v>
      </c>
      <c r="E27" s="172">
        <f t="shared" si="0"/>
        <v>24.447565656565658</v>
      </c>
    </row>
    <row r="28" spans="1:5" ht="12.75" customHeight="1" x14ac:dyDescent="0.2">
      <c r="A28" s="54" t="s">
        <v>8</v>
      </c>
      <c r="B28" s="54" t="s">
        <v>9</v>
      </c>
      <c r="C28" s="136">
        <v>88000</v>
      </c>
      <c r="D28" s="214">
        <v>87309.75</v>
      </c>
      <c r="E28" s="172">
        <f t="shared" si="0"/>
        <v>99.215625000000003</v>
      </c>
    </row>
    <row r="29" spans="1:5" ht="12.75" customHeight="1" x14ac:dyDescent="0.2">
      <c r="A29" s="54">
        <v>3227</v>
      </c>
      <c r="B29" s="38" t="s">
        <v>108</v>
      </c>
      <c r="C29" s="136">
        <v>27000</v>
      </c>
      <c r="D29" s="214">
        <v>119.97</v>
      </c>
      <c r="E29" s="172">
        <f t="shared" si="0"/>
        <v>0.4443333333333333</v>
      </c>
    </row>
    <row r="30" spans="1:5" ht="12.75" customHeight="1" x14ac:dyDescent="0.2">
      <c r="A30" s="55">
        <v>323</v>
      </c>
      <c r="B30" s="55" t="s">
        <v>10</v>
      </c>
      <c r="C30" s="59">
        <f t="shared" ref="C30" si="7">SUM(C31:C39)</f>
        <v>23044000</v>
      </c>
      <c r="D30" s="59">
        <f>SUM(D31:D39)</f>
        <v>18024701.189999998</v>
      </c>
      <c r="E30" s="81">
        <f t="shared" si="0"/>
        <v>78.218630402707859</v>
      </c>
    </row>
    <row r="31" spans="1:5" ht="12.75" customHeight="1" x14ac:dyDescent="0.2">
      <c r="A31" s="38">
        <v>3231</v>
      </c>
      <c r="B31" s="38" t="s">
        <v>47</v>
      </c>
      <c r="C31" s="136">
        <v>1840000</v>
      </c>
      <c r="D31" s="214">
        <v>1648384.35</v>
      </c>
      <c r="E31" s="172">
        <f t="shared" si="0"/>
        <v>89.586105978260875</v>
      </c>
    </row>
    <row r="32" spans="1:5" ht="12.75" customHeight="1" x14ac:dyDescent="0.2">
      <c r="A32" s="38">
        <v>3232</v>
      </c>
      <c r="B32" s="54" t="s">
        <v>11</v>
      </c>
      <c r="C32" s="136">
        <v>3910000</v>
      </c>
      <c r="D32" s="214">
        <v>3032988.94</v>
      </c>
      <c r="E32" s="172">
        <f t="shared" si="0"/>
        <v>77.57004961636828</v>
      </c>
    </row>
    <row r="33" spans="1:5" ht="12.75" customHeight="1" x14ac:dyDescent="0.2">
      <c r="A33" s="38">
        <v>3233</v>
      </c>
      <c r="B33" s="216" t="s">
        <v>48</v>
      </c>
      <c r="C33" s="136">
        <v>4200000</v>
      </c>
      <c r="D33" s="214">
        <v>4012435.57</v>
      </c>
      <c r="E33" s="172">
        <f t="shared" si="0"/>
        <v>95.534180238095232</v>
      </c>
    </row>
    <row r="34" spans="1:5" ht="12.75" customHeight="1" x14ac:dyDescent="0.2">
      <c r="A34" s="38">
        <v>3234</v>
      </c>
      <c r="B34" s="216" t="s">
        <v>49</v>
      </c>
      <c r="C34" s="136">
        <v>230000</v>
      </c>
      <c r="D34" s="214">
        <v>181789.22</v>
      </c>
      <c r="E34" s="172">
        <f t="shared" si="0"/>
        <v>79.038791304347825</v>
      </c>
    </row>
    <row r="35" spans="1:5" ht="12.75" customHeight="1" x14ac:dyDescent="0.2">
      <c r="A35" s="38">
        <v>3235</v>
      </c>
      <c r="B35" s="216" t="s">
        <v>50</v>
      </c>
      <c r="C35" s="136">
        <v>6640000</v>
      </c>
      <c r="D35" s="214">
        <v>5322408.93</v>
      </c>
      <c r="E35" s="172">
        <f t="shared" si="0"/>
        <v>80.156760993975894</v>
      </c>
    </row>
    <row r="36" spans="1:5" ht="12.75" customHeight="1" x14ac:dyDescent="0.2">
      <c r="A36" s="38">
        <v>3236</v>
      </c>
      <c r="B36" s="216" t="s">
        <v>51</v>
      </c>
      <c r="C36" s="136">
        <v>590000</v>
      </c>
      <c r="D36" s="214">
        <v>379104.42</v>
      </c>
      <c r="E36" s="172">
        <f t="shared" si="0"/>
        <v>64.254986440677968</v>
      </c>
    </row>
    <row r="37" spans="1:5" ht="12.75" customHeight="1" x14ac:dyDescent="0.2">
      <c r="A37" s="38">
        <v>3237</v>
      </c>
      <c r="B37" s="54" t="s">
        <v>12</v>
      </c>
      <c r="C37" s="136">
        <v>2065000</v>
      </c>
      <c r="D37" s="214">
        <v>2061777.99</v>
      </c>
      <c r="E37" s="172">
        <f t="shared" si="0"/>
        <v>99.843970460048425</v>
      </c>
    </row>
    <row r="38" spans="1:5" ht="12.75" customHeight="1" x14ac:dyDescent="0.2">
      <c r="A38" s="38">
        <v>3238</v>
      </c>
      <c r="B38" s="54" t="s">
        <v>13</v>
      </c>
      <c r="C38" s="136">
        <v>2085000</v>
      </c>
      <c r="D38" s="214">
        <v>977534.8</v>
      </c>
      <c r="E38" s="172">
        <f t="shared" si="0"/>
        <v>46.884163069544364</v>
      </c>
    </row>
    <row r="39" spans="1:5" ht="12.75" customHeight="1" x14ac:dyDescent="0.2">
      <c r="A39" s="38">
        <v>3239</v>
      </c>
      <c r="B39" s="54" t="s">
        <v>52</v>
      </c>
      <c r="C39" s="136">
        <v>1484000</v>
      </c>
      <c r="D39" s="214">
        <v>408276.97</v>
      </c>
      <c r="E39" s="172">
        <f t="shared" si="0"/>
        <v>27.511925202156334</v>
      </c>
    </row>
    <row r="40" spans="1:5" ht="12.75" customHeight="1" x14ac:dyDescent="0.2">
      <c r="A40" s="37">
        <v>329</v>
      </c>
      <c r="B40" s="42" t="s">
        <v>53</v>
      </c>
      <c r="C40" s="59">
        <f t="shared" ref="C40" si="8">SUM(C41:C47)</f>
        <v>2188000</v>
      </c>
      <c r="D40" s="59">
        <f>SUM(D41:D47)</f>
        <v>592251.16999999993</v>
      </c>
      <c r="E40" s="81">
        <f t="shared" si="0"/>
        <v>27.068152193784272</v>
      </c>
    </row>
    <row r="41" spans="1:5" ht="12.75" customHeight="1" x14ac:dyDescent="0.2">
      <c r="A41" s="38">
        <v>3291</v>
      </c>
      <c r="B41" s="38" t="s">
        <v>81</v>
      </c>
      <c r="C41" s="136">
        <v>200000</v>
      </c>
      <c r="D41" s="214">
        <v>181526.39999999999</v>
      </c>
      <c r="E41" s="172">
        <f t="shared" si="0"/>
        <v>90.763199999999998</v>
      </c>
    </row>
    <row r="42" spans="1:5" ht="12.75" customHeight="1" x14ac:dyDescent="0.2">
      <c r="A42" s="38">
        <v>3292</v>
      </c>
      <c r="B42" s="38" t="s">
        <v>197</v>
      </c>
      <c r="C42" s="136">
        <v>140000</v>
      </c>
      <c r="D42" s="214">
        <v>91098.7</v>
      </c>
      <c r="E42" s="172">
        <f t="shared" si="0"/>
        <v>65.070499999999996</v>
      </c>
    </row>
    <row r="43" spans="1:5" ht="12.75" customHeight="1" x14ac:dyDescent="0.2">
      <c r="A43" s="38">
        <v>3293</v>
      </c>
      <c r="B43" s="38" t="s">
        <v>55</v>
      </c>
      <c r="C43" s="136">
        <v>100000</v>
      </c>
      <c r="D43" s="214">
        <v>90354.23</v>
      </c>
      <c r="E43" s="172">
        <f t="shared" si="0"/>
        <v>90.354229999999987</v>
      </c>
    </row>
    <row r="44" spans="1:5" ht="12.75" customHeight="1" x14ac:dyDescent="0.2">
      <c r="A44" s="38">
        <v>3294</v>
      </c>
      <c r="B44" s="38" t="s">
        <v>161</v>
      </c>
      <c r="C44" s="136">
        <v>13000</v>
      </c>
      <c r="D44" s="214">
        <v>3240</v>
      </c>
      <c r="E44" s="172">
        <f t="shared" si="0"/>
        <v>24.923076923076923</v>
      </c>
    </row>
    <row r="45" spans="1:5" ht="12.75" customHeight="1" x14ac:dyDescent="0.2">
      <c r="A45" s="38">
        <v>3295</v>
      </c>
      <c r="B45" s="38" t="s">
        <v>109</v>
      </c>
      <c r="C45" s="136">
        <v>156000</v>
      </c>
      <c r="D45" s="214">
        <v>147380.9</v>
      </c>
      <c r="E45" s="172">
        <f t="shared" si="0"/>
        <v>94.474935897435898</v>
      </c>
    </row>
    <row r="46" spans="1:5" ht="12.75" customHeight="1" x14ac:dyDescent="0.2">
      <c r="A46" s="38">
        <v>3296</v>
      </c>
      <c r="B46" s="38" t="s">
        <v>171</v>
      </c>
      <c r="C46" s="136">
        <v>1484000</v>
      </c>
      <c r="D46" s="214">
        <v>13606.25</v>
      </c>
      <c r="E46" s="172">
        <f t="shared" si="0"/>
        <v>0.91686320754716977</v>
      </c>
    </row>
    <row r="47" spans="1:5" ht="12.75" customHeight="1" x14ac:dyDescent="0.2">
      <c r="A47" s="38">
        <v>3299</v>
      </c>
      <c r="B47" s="38" t="s">
        <v>53</v>
      </c>
      <c r="C47" s="136">
        <v>95000</v>
      </c>
      <c r="D47" s="214">
        <v>65044.69</v>
      </c>
      <c r="E47" s="172">
        <f t="shared" si="0"/>
        <v>68.468094736842104</v>
      </c>
    </row>
    <row r="48" spans="1:5" ht="12.75" customHeight="1" x14ac:dyDescent="0.2">
      <c r="A48" s="42">
        <v>34</v>
      </c>
      <c r="B48" s="215" t="s">
        <v>14</v>
      </c>
      <c r="C48" s="59">
        <f t="shared" ref="C48:D48" si="9">C49</f>
        <v>960000</v>
      </c>
      <c r="D48" s="59">
        <f t="shared" si="9"/>
        <v>422354.74999999994</v>
      </c>
      <c r="E48" s="81">
        <f t="shared" si="0"/>
        <v>43.995286458333325</v>
      </c>
    </row>
    <row r="49" spans="1:5" ht="12.75" customHeight="1" x14ac:dyDescent="0.2">
      <c r="A49" s="42">
        <v>343</v>
      </c>
      <c r="B49" s="42" t="s">
        <v>60</v>
      </c>
      <c r="C49" s="59">
        <f t="shared" ref="C49" si="10">SUM(C50:C52)</f>
        <v>960000</v>
      </c>
      <c r="D49" s="59">
        <f>SUM(D50:D52)</f>
        <v>422354.74999999994</v>
      </c>
      <c r="E49" s="81">
        <f t="shared" si="0"/>
        <v>43.995286458333325</v>
      </c>
    </row>
    <row r="50" spans="1:5" ht="12.75" customHeight="1" x14ac:dyDescent="0.2">
      <c r="A50" s="41">
        <v>3431</v>
      </c>
      <c r="B50" s="187" t="s">
        <v>61</v>
      </c>
      <c r="C50" s="136">
        <v>920000</v>
      </c>
      <c r="D50" s="214">
        <v>387716.97</v>
      </c>
      <c r="E50" s="172">
        <f t="shared" si="0"/>
        <v>42.143148913043476</v>
      </c>
    </row>
    <row r="51" spans="1:5" ht="12.75" customHeight="1" x14ac:dyDescent="0.2">
      <c r="A51" s="41">
        <v>3432</v>
      </c>
      <c r="B51" s="38" t="s">
        <v>119</v>
      </c>
      <c r="C51" s="136">
        <v>35000</v>
      </c>
      <c r="D51" s="214">
        <v>34627.800000000003</v>
      </c>
      <c r="E51" s="172">
        <f t="shared" si="0"/>
        <v>98.93657142857144</v>
      </c>
    </row>
    <row r="52" spans="1:5" ht="13.5" customHeight="1" x14ac:dyDescent="0.2">
      <c r="A52" s="41">
        <v>3433</v>
      </c>
      <c r="B52" s="187" t="s">
        <v>76</v>
      </c>
      <c r="C52" s="136">
        <v>5000</v>
      </c>
      <c r="D52" s="214">
        <v>9.98</v>
      </c>
      <c r="E52" s="172">
        <f t="shared" si="0"/>
        <v>0.1996</v>
      </c>
    </row>
    <row r="53" spans="1:5" s="53" customFormat="1" ht="25.5" x14ac:dyDescent="0.2">
      <c r="A53" s="37">
        <v>37</v>
      </c>
      <c r="B53" s="217" t="s">
        <v>134</v>
      </c>
      <c r="C53" s="59">
        <f t="shared" ref="C53" si="11">C54+C56</f>
        <v>758000</v>
      </c>
      <c r="D53" s="59">
        <f>D54+D56</f>
        <v>1300</v>
      </c>
      <c r="E53" s="81">
        <f t="shared" si="0"/>
        <v>0.17150395778364116</v>
      </c>
    </row>
    <row r="54" spans="1:5" s="53" customFormat="1" ht="12.75" customHeight="1" x14ac:dyDescent="0.2">
      <c r="A54" s="37">
        <v>371</v>
      </c>
      <c r="B54" s="217" t="s">
        <v>177</v>
      </c>
      <c r="C54" s="59">
        <f t="shared" ref="C54:D54" si="12">C55</f>
        <v>8000</v>
      </c>
      <c r="D54" s="59">
        <f t="shared" si="12"/>
        <v>0</v>
      </c>
      <c r="E54" s="81">
        <f t="shared" si="0"/>
        <v>0</v>
      </c>
    </row>
    <row r="55" spans="1:5" s="53" customFormat="1" ht="25.5" x14ac:dyDescent="0.2">
      <c r="A55" s="54">
        <v>3712</v>
      </c>
      <c r="B55" s="187" t="s">
        <v>176</v>
      </c>
      <c r="C55" s="136">
        <v>8000</v>
      </c>
      <c r="D55" s="214">
        <v>0</v>
      </c>
      <c r="E55" s="172">
        <f t="shared" si="0"/>
        <v>0</v>
      </c>
    </row>
    <row r="56" spans="1:5" s="53" customFormat="1" ht="12.75" customHeight="1" x14ac:dyDescent="0.2">
      <c r="A56" s="37">
        <v>372</v>
      </c>
      <c r="B56" s="42" t="s">
        <v>135</v>
      </c>
      <c r="C56" s="59">
        <f t="shared" ref="C56:D56" si="13">C57</f>
        <v>750000</v>
      </c>
      <c r="D56" s="59">
        <f t="shared" si="13"/>
        <v>1300</v>
      </c>
      <c r="E56" s="81">
        <f t="shared" si="0"/>
        <v>0.17333333333333334</v>
      </c>
    </row>
    <row r="57" spans="1:5" ht="12.75" customHeight="1" x14ac:dyDescent="0.2">
      <c r="A57" s="41">
        <v>3721</v>
      </c>
      <c r="B57" s="38" t="s">
        <v>136</v>
      </c>
      <c r="C57" s="136">
        <v>750000</v>
      </c>
      <c r="D57" s="214">
        <v>1300</v>
      </c>
      <c r="E57" s="172">
        <f t="shared" si="0"/>
        <v>0.17333333333333334</v>
      </c>
    </row>
    <row r="58" spans="1:5" ht="8.25" customHeight="1" x14ac:dyDescent="0.2">
      <c r="A58" s="41"/>
      <c r="B58" s="38"/>
      <c r="C58" s="214"/>
      <c r="D58" s="214"/>
      <c r="E58" s="218"/>
    </row>
    <row r="59" spans="1:5" ht="12.75" customHeight="1" x14ac:dyDescent="0.2">
      <c r="A59" s="37" t="s">
        <v>207</v>
      </c>
      <c r="B59" s="42" t="s">
        <v>204</v>
      </c>
      <c r="C59" s="59">
        <f>C60+C66</f>
        <v>15513000</v>
      </c>
      <c r="D59" s="59">
        <f>D60+D66</f>
        <v>15425666.68</v>
      </c>
      <c r="E59" s="81">
        <f t="shared" si="0"/>
        <v>99.437031393025194</v>
      </c>
    </row>
    <row r="60" spans="1:5" ht="12.75" hidden="1" customHeight="1" x14ac:dyDescent="0.2">
      <c r="A60" s="42">
        <v>3</v>
      </c>
      <c r="B60" s="55" t="s">
        <v>36</v>
      </c>
      <c r="C60" s="59">
        <f>C61</f>
        <v>8513000</v>
      </c>
      <c r="D60" s="59">
        <f>D61</f>
        <v>8425666.6799999997</v>
      </c>
      <c r="E60" s="81">
        <f t="shared" si="0"/>
        <v>98.974118172207199</v>
      </c>
    </row>
    <row r="61" spans="1:5" ht="12.75" customHeight="1" x14ac:dyDescent="0.2">
      <c r="A61" s="42">
        <v>34</v>
      </c>
      <c r="B61" s="215" t="s">
        <v>14</v>
      </c>
      <c r="C61" s="59">
        <f>C62+C64</f>
        <v>8513000</v>
      </c>
      <c r="D61" s="59">
        <f>D62+D64</f>
        <v>8425666.6799999997</v>
      </c>
      <c r="E61" s="81">
        <f t="shared" si="0"/>
        <v>98.974118172207199</v>
      </c>
    </row>
    <row r="62" spans="1:5" ht="12.75" customHeight="1" x14ac:dyDescent="0.2">
      <c r="A62" s="42">
        <v>342</v>
      </c>
      <c r="B62" s="215" t="s">
        <v>223</v>
      </c>
      <c r="C62" s="59">
        <f>C63</f>
        <v>8100000</v>
      </c>
      <c r="D62" s="59">
        <f>D63</f>
        <v>8005666.6799999997</v>
      </c>
      <c r="E62" s="81">
        <f t="shared" si="0"/>
        <v>98.835391111111107</v>
      </c>
    </row>
    <row r="63" spans="1:5" ht="25.5" x14ac:dyDescent="0.2">
      <c r="A63" s="38">
        <v>3423</v>
      </c>
      <c r="B63" s="219" t="s">
        <v>224</v>
      </c>
      <c r="C63" s="136">
        <v>8100000</v>
      </c>
      <c r="D63" s="214">
        <v>8005666.6799999997</v>
      </c>
      <c r="E63" s="172">
        <f t="shared" si="0"/>
        <v>98.835391111111107</v>
      </c>
    </row>
    <row r="64" spans="1:5" ht="12.75" customHeight="1" x14ac:dyDescent="0.2">
      <c r="A64" s="42">
        <v>343</v>
      </c>
      <c r="B64" s="42" t="s">
        <v>60</v>
      </c>
      <c r="C64" s="59">
        <f>C65</f>
        <v>413000</v>
      </c>
      <c r="D64" s="59">
        <f>D65</f>
        <v>420000</v>
      </c>
      <c r="E64" s="81">
        <f t="shared" si="0"/>
        <v>101.69491525423729</v>
      </c>
    </row>
    <row r="65" spans="1:11" ht="12.75" customHeight="1" x14ac:dyDescent="0.2">
      <c r="A65" s="173">
        <v>3434</v>
      </c>
      <c r="B65" s="187" t="s">
        <v>230</v>
      </c>
      <c r="C65" s="136">
        <v>413000</v>
      </c>
      <c r="D65" s="214">
        <v>420000</v>
      </c>
      <c r="E65" s="172">
        <f t="shared" si="0"/>
        <v>101.69491525423729</v>
      </c>
    </row>
    <row r="66" spans="1:11" ht="12.75" hidden="1" customHeight="1" x14ac:dyDescent="0.2">
      <c r="A66" s="37">
        <v>5</v>
      </c>
      <c r="B66" s="220" t="s">
        <v>27</v>
      </c>
      <c r="C66" s="59">
        <f>C67</f>
        <v>7000000</v>
      </c>
      <c r="D66" s="59">
        <f>D67</f>
        <v>7000000</v>
      </c>
      <c r="E66" s="81">
        <f t="shared" si="0"/>
        <v>100</v>
      </c>
    </row>
    <row r="67" spans="1:11" ht="12.75" customHeight="1" x14ac:dyDescent="0.2">
      <c r="A67" s="37">
        <v>54</v>
      </c>
      <c r="B67" s="48" t="s">
        <v>201</v>
      </c>
      <c r="C67" s="59">
        <f t="shared" ref="C67:D68" si="14">C68</f>
        <v>7000000</v>
      </c>
      <c r="D67" s="59">
        <f t="shared" si="14"/>
        <v>7000000</v>
      </c>
      <c r="E67" s="81">
        <f t="shared" ref="E67:E126" si="15">D67/C67*100</f>
        <v>100</v>
      </c>
    </row>
    <row r="68" spans="1:11" ht="25.5" x14ac:dyDescent="0.2">
      <c r="A68" s="37">
        <v>544</v>
      </c>
      <c r="B68" s="48" t="s">
        <v>200</v>
      </c>
      <c r="C68" s="59">
        <f t="shared" si="14"/>
        <v>7000000</v>
      </c>
      <c r="D68" s="59">
        <f t="shared" si="14"/>
        <v>7000000</v>
      </c>
      <c r="E68" s="81">
        <f t="shared" si="15"/>
        <v>100</v>
      </c>
    </row>
    <row r="69" spans="1:11" ht="25.5" x14ac:dyDescent="0.2">
      <c r="A69" s="41">
        <v>5443</v>
      </c>
      <c r="B69" s="221" t="s">
        <v>202</v>
      </c>
      <c r="C69" s="136">
        <v>7000000</v>
      </c>
      <c r="D69" s="214">
        <v>7000000</v>
      </c>
      <c r="E69" s="172">
        <f t="shared" si="15"/>
        <v>100</v>
      </c>
    </row>
    <row r="70" spans="1:11" ht="9.75" customHeight="1" x14ac:dyDescent="0.2">
      <c r="A70" s="41"/>
      <c r="B70" s="222"/>
      <c r="C70" s="223"/>
      <c r="D70" s="223"/>
      <c r="E70" s="224"/>
    </row>
    <row r="71" spans="1:11" ht="25.5" x14ac:dyDescent="0.2">
      <c r="A71" s="42" t="s">
        <v>184</v>
      </c>
      <c r="B71" s="217" t="s">
        <v>183</v>
      </c>
      <c r="C71" s="59">
        <f>C72+C101</f>
        <v>25479500</v>
      </c>
      <c r="D71" s="59">
        <f>D72+D101</f>
        <v>20762682.829999998</v>
      </c>
      <c r="E71" s="81">
        <f t="shared" si="15"/>
        <v>81.487795404148429</v>
      </c>
      <c r="F71" s="50"/>
      <c r="G71" s="80"/>
      <c r="H71" s="80"/>
      <c r="I71" s="80"/>
      <c r="J71" s="80"/>
      <c r="K71" s="80"/>
    </row>
    <row r="72" spans="1:11" hidden="1" x14ac:dyDescent="0.2">
      <c r="A72" s="42">
        <v>3</v>
      </c>
      <c r="B72" s="55" t="s">
        <v>36</v>
      </c>
      <c r="C72" s="59">
        <f>C73+C81+C98</f>
        <v>25280500</v>
      </c>
      <c r="D72" s="59">
        <f>D73+D81+D98</f>
        <v>20578732.829999998</v>
      </c>
      <c r="E72" s="81">
        <f t="shared" si="15"/>
        <v>81.401605308439301</v>
      </c>
      <c r="F72" s="80"/>
      <c r="G72" s="80"/>
      <c r="H72" s="80"/>
      <c r="I72" s="80"/>
      <c r="J72" s="80"/>
    </row>
    <row r="73" spans="1:11" x14ac:dyDescent="0.2">
      <c r="A73" s="52">
        <v>31</v>
      </c>
      <c r="B73" s="42" t="s">
        <v>37</v>
      </c>
      <c r="C73" s="59">
        <f>C74+C77+C79</f>
        <v>17900000</v>
      </c>
      <c r="D73" s="59">
        <f>D74+D77+D79</f>
        <v>14979115.58</v>
      </c>
      <c r="E73" s="81">
        <f t="shared" si="15"/>
        <v>83.682209944134073</v>
      </c>
      <c r="F73" s="80"/>
    </row>
    <row r="74" spans="1:11" x14ac:dyDescent="0.2">
      <c r="A74" s="42">
        <v>311</v>
      </c>
      <c r="B74" s="42" t="s">
        <v>105</v>
      </c>
      <c r="C74" s="59">
        <f>C75+C76</f>
        <v>14900000</v>
      </c>
      <c r="D74" s="59">
        <f>D75+D76</f>
        <v>12962612.859999999</v>
      </c>
      <c r="E74" s="81">
        <f t="shared" si="15"/>
        <v>86.997401744966439</v>
      </c>
      <c r="F74" s="80"/>
    </row>
    <row r="75" spans="1:11" x14ac:dyDescent="0.2">
      <c r="A75" s="38">
        <v>3111</v>
      </c>
      <c r="B75" s="38" t="s">
        <v>38</v>
      </c>
      <c r="C75" s="136">
        <v>14500000</v>
      </c>
      <c r="D75" s="214">
        <v>12570544.039999999</v>
      </c>
      <c r="E75" s="172">
        <f t="shared" si="15"/>
        <v>86.693407172413785</v>
      </c>
      <c r="F75" s="80"/>
    </row>
    <row r="76" spans="1:11" x14ac:dyDescent="0.2">
      <c r="A76" s="38">
        <v>3113</v>
      </c>
      <c r="B76" s="38" t="s">
        <v>39</v>
      </c>
      <c r="C76" s="136">
        <v>400000</v>
      </c>
      <c r="D76" s="214">
        <v>392068.82</v>
      </c>
      <c r="E76" s="172">
        <f t="shared" si="15"/>
        <v>98.017205000000004</v>
      </c>
    </row>
    <row r="77" spans="1:11" x14ac:dyDescent="0.2">
      <c r="A77" s="42">
        <v>312</v>
      </c>
      <c r="B77" s="8" t="s">
        <v>40</v>
      </c>
      <c r="C77" s="59">
        <f>C78</f>
        <v>500000</v>
      </c>
      <c r="D77" s="59">
        <f>D78</f>
        <v>0</v>
      </c>
      <c r="E77" s="81">
        <f t="shared" si="15"/>
        <v>0</v>
      </c>
    </row>
    <row r="78" spans="1:11" x14ac:dyDescent="0.2">
      <c r="A78" s="38">
        <v>3121</v>
      </c>
      <c r="B78" s="169" t="s">
        <v>40</v>
      </c>
      <c r="C78" s="136">
        <v>500000</v>
      </c>
      <c r="D78" s="214">
        <v>0</v>
      </c>
      <c r="E78" s="172">
        <f t="shared" si="15"/>
        <v>0</v>
      </c>
    </row>
    <row r="79" spans="1:11" x14ac:dyDescent="0.2">
      <c r="A79" s="42">
        <v>313</v>
      </c>
      <c r="B79" s="42" t="s">
        <v>41</v>
      </c>
      <c r="C79" s="59">
        <f>C80</f>
        <v>2500000</v>
      </c>
      <c r="D79" s="59">
        <f>D80</f>
        <v>2016502.72</v>
      </c>
      <c r="E79" s="81">
        <f t="shared" si="15"/>
        <v>80.660108800000003</v>
      </c>
    </row>
    <row r="80" spans="1:11" x14ac:dyDescent="0.2">
      <c r="A80" s="38">
        <v>3132</v>
      </c>
      <c r="B80" s="38" t="s">
        <v>182</v>
      </c>
      <c r="C80" s="136">
        <v>2500000</v>
      </c>
      <c r="D80" s="214">
        <v>2016502.72</v>
      </c>
      <c r="E80" s="172">
        <f t="shared" si="15"/>
        <v>80.660108800000003</v>
      </c>
    </row>
    <row r="81" spans="1:5" x14ac:dyDescent="0.2">
      <c r="A81" s="42">
        <v>32</v>
      </c>
      <c r="B81" s="215" t="s">
        <v>2</v>
      </c>
      <c r="C81" s="59">
        <f>C82+C86+C90</f>
        <v>6930500</v>
      </c>
      <c r="D81" s="59">
        <f>D82+D86+D90</f>
        <v>5599617.25</v>
      </c>
      <c r="E81" s="81">
        <f t="shared" si="15"/>
        <v>80.796728230286419</v>
      </c>
    </row>
    <row r="82" spans="1:5" x14ac:dyDescent="0.2">
      <c r="A82" s="42">
        <v>321</v>
      </c>
      <c r="B82" s="215" t="s">
        <v>6</v>
      </c>
      <c r="C82" s="59">
        <f>C83+C84+C85</f>
        <v>2350000</v>
      </c>
      <c r="D82" s="59">
        <f>D83+D84+D85</f>
        <v>1737523.6</v>
      </c>
      <c r="E82" s="81">
        <f t="shared" si="15"/>
        <v>73.937174468085104</v>
      </c>
    </row>
    <row r="83" spans="1:5" x14ac:dyDescent="0.2">
      <c r="A83" s="38">
        <v>3211</v>
      </c>
      <c r="B83" s="216" t="s">
        <v>42</v>
      </c>
      <c r="C83" s="136">
        <v>800000</v>
      </c>
      <c r="D83" s="214">
        <v>240086.6</v>
      </c>
      <c r="E83" s="172">
        <f t="shared" si="15"/>
        <v>30.010825000000001</v>
      </c>
    </row>
    <row r="84" spans="1:5" x14ac:dyDescent="0.2">
      <c r="A84" s="38">
        <v>3212</v>
      </c>
      <c r="B84" s="216" t="s">
        <v>43</v>
      </c>
      <c r="C84" s="136">
        <v>536000</v>
      </c>
      <c r="D84" s="214">
        <v>483449.87</v>
      </c>
      <c r="E84" s="172">
        <f t="shared" si="15"/>
        <v>90.195871268656717</v>
      </c>
    </row>
    <row r="85" spans="1:5" x14ac:dyDescent="0.2">
      <c r="A85" s="54" t="s">
        <v>4</v>
      </c>
      <c r="B85" s="216" t="s">
        <v>5</v>
      </c>
      <c r="C85" s="136">
        <v>1014000</v>
      </c>
      <c r="D85" s="214">
        <v>1013987.13</v>
      </c>
      <c r="E85" s="172">
        <f t="shared" si="15"/>
        <v>99.998730769230775</v>
      </c>
    </row>
    <row r="86" spans="1:5" x14ac:dyDescent="0.2">
      <c r="A86" s="55">
        <v>322</v>
      </c>
      <c r="B86" s="55" t="s">
        <v>44</v>
      </c>
      <c r="C86" s="59">
        <f>C87+C88+C89</f>
        <v>180000</v>
      </c>
      <c r="D86" s="59">
        <f>D87+D88+D89</f>
        <v>27386.05</v>
      </c>
      <c r="E86" s="81">
        <f t="shared" si="15"/>
        <v>15.214472222222222</v>
      </c>
    </row>
    <row r="87" spans="1:5" x14ac:dyDescent="0.2">
      <c r="A87" s="54">
        <v>3221</v>
      </c>
      <c r="B87" s="38" t="s">
        <v>45</v>
      </c>
      <c r="C87" s="136">
        <v>10000</v>
      </c>
      <c r="D87" s="214">
        <v>8725</v>
      </c>
      <c r="E87" s="172">
        <f t="shared" si="15"/>
        <v>87.25</v>
      </c>
    </row>
    <row r="88" spans="1:5" x14ac:dyDescent="0.2">
      <c r="A88" s="54">
        <v>3223</v>
      </c>
      <c r="B88" s="54" t="s">
        <v>46</v>
      </c>
      <c r="C88" s="136">
        <v>20000</v>
      </c>
      <c r="D88" s="214">
        <v>18661.05</v>
      </c>
      <c r="E88" s="172">
        <f t="shared" si="15"/>
        <v>93.305250000000001</v>
      </c>
    </row>
    <row r="89" spans="1:5" x14ac:dyDescent="0.2">
      <c r="A89" s="54">
        <v>3227</v>
      </c>
      <c r="B89" s="38" t="s">
        <v>108</v>
      </c>
      <c r="C89" s="136">
        <v>150000</v>
      </c>
      <c r="D89" s="214">
        <v>0</v>
      </c>
      <c r="E89" s="172">
        <f t="shared" si="15"/>
        <v>0</v>
      </c>
    </row>
    <row r="90" spans="1:5" x14ac:dyDescent="0.2">
      <c r="A90" s="42">
        <v>323</v>
      </c>
      <c r="B90" s="55" t="s">
        <v>10</v>
      </c>
      <c r="C90" s="225">
        <f t="shared" ref="C90" si="16">C91+C92+C93+C94+C95+C96+C97</f>
        <v>4400500</v>
      </c>
      <c r="D90" s="59">
        <f>D91+D92+D93+D94+D95+D96+D97</f>
        <v>3834707.6</v>
      </c>
      <c r="E90" s="81">
        <f t="shared" si="15"/>
        <v>87.142542892853086</v>
      </c>
    </row>
    <row r="91" spans="1:5" x14ac:dyDescent="0.2">
      <c r="A91" s="38">
        <v>3231</v>
      </c>
      <c r="B91" s="216" t="s">
        <v>47</v>
      </c>
      <c r="C91" s="136">
        <v>1000</v>
      </c>
      <c r="D91" s="214">
        <v>937.63</v>
      </c>
      <c r="E91" s="172">
        <f t="shared" si="15"/>
        <v>93.762999999999991</v>
      </c>
    </row>
    <row r="92" spans="1:5" x14ac:dyDescent="0.2">
      <c r="A92" s="88">
        <v>3232</v>
      </c>
      <c r="B92" s="177" t="s">
        <v>264</v>
      </c>
      <c r="C92" s="136">
        <v>7000</v>
      </c>
      <c r="D92" s="137">
        <v>93306.64</v>
      </c>
      <c r="E92" s="172">
        <f t="shared" si="15"/>
        <v>1332.952</v>
      </c>
    </row>
    <row r="93" spans="1:5" x14ac:dyDescent="0.2">
      <c r="A93" s="38">
        <v>3233</v>
      </c>
      <c r="B93" s="216" t="s">
        <v>48</v>
      </c>
      <c r="C93" s="136">
        <v>1277000</v>
      </c>
      <c r="D93" s="214">
        <v>1183300</v>
      </c>
      <c r="E93" s="172">
        <f t="shared" si="15"/>
        <v>92.662490211433052</v>
      </c>
    </row>
    <row r="94" spans="1:5" x14ac:dyDescent="0.2">
      <c r="A94" s="38">
        <v>3235</v>
      </c>
      <c r="B94" s="216" t="s">
        <v>50</v>
      </c>
      <c r="C94" s="136">
        <v>1115000</v>
      </c>
      <c r="D94" s="214">
        <v>1025221.56</v>
      </c>
      <c r="E94" s="172">
        <f t="shared" si="15"/>
        <v>91.948121973094175</v>
      </c>
    </row>
    <row r="95" spans="1:5" x14ac:dyDescent="0.2">
      <c r="A95" s="38">
        <v>3237</v>
      </c>
      <c r="B95" s="60" t="s">
        <v>12</v>
      </c>
      <c r="C95" s="136">
        <v>1750000</v>
      </c>
      <c r="D95" s="214">
        <v>1296178.77</v>
      </c>
      <c r="E95" s="172">
        <f t="shared" si="15"/>
        <v>74.067358285714292</v>
      </c>
    </row>
    <row r="96" spans="1:5" x14ac:dyDescent="0.2">
      <c r="A96" s="38">
        <v>3238</v>
      </c>
      <c r="B96" s="60" t="s">
        <v>13</v>
      </c>
      <c r="C96" s="136">
        <v>250000</v>
      </c>
      <c r="D96" s="214">
        <v>235625</v>
      </c>
      <c r="E96" s="172">
        <f t="shared" si="15"/>
        <v>94.25</v>
      </c>
    </row>
    <row r="97" spans="1:10" x14ac:dyDescent="0.2">
      <c r="A97" s="38">
        <v>3239</v>
      </c>
      <c r="B97" s="60" t="s">
        <v>52</v>
      </c>
      <c r="C97" s="136">
        <v>500</v>
      </c>
      <c r="D97" s="214">
        <v>138</v>
      </c>
      <c r="E97" s="172">
        <f t="shared" si="15"/>
        <v>27.6</v>
      </c>
    </row>
    <row r="98" spans="1:10" s="53" customFormat="1" ht="25.5" x14ac:dyDescent="0.2">
      <c r="A98" s="42">
        <v>37</v>
      </c>
      <c r="B98" s="48" t="s">
        <v>134</v>
      </c>
      <c r="C98" s="59">
        <f t="shared" ref="C98:D99" si="17">C99</f>
        <v>450000</v>
      </c>
      <c r="D98" s="59">
        <f t="shared" si="17"/>
        <v>0</v>
      </c>
      <c r="E98" s="81">
        <f t="shared" si="15"/>
        <v>0</v>
      </c>
    </row>
    <row r="99" spans="1:10" s="53" customFormat="1" x14ac:dyDescent="0.2">
      <c r="A99" s="42">
        <v>372</v>
      </c>
      <c r="B99" s="48" t="s">
        <v>135</v>
      </c>
      <c r="C99" s="59">
        <f t="shared" si="17"/>
        <v>450000</v>
      </c>
      <c r="D99" s="59">
        <f t="shared" si="17"/>
        <v>0</v>
      </c>
      <c r="E99" s="81">
        <f t="shared" si="15"/>
        <v>0</v>
      </c>
    </row>
    <row r="100" spans="1:10" x14ac:dyDescent="0.2">
      <c r="A100" s="38">
        <v>3721</v>
      </c>
      <c r="B100" s="221" t="s">
        <v>136</v>
      </c>
      <c r="C100" s="136">
        <v>450000</v>
      </c>
      <c r="D100" s="214">
        <v>0</v>
      </c>
      <c r="E100" s="172">
        <f t="shared" si="15"/>
        <v>0</v>
      </c>
    </row>
    <row r="101" spans="1:10" ht="12.75" hidden="1" customHeight="1" x14ac:dyDescent="0.2">
      <c r="A101" s="42">
        <v>4</v>
      </c>
      <c r="B101" s="232" t="s">
        <v>57</v>
      </c>
      <c r="C101" s="59">
        <f t="shared" ref="C101:D101" si="18">C102</f>
        <v>199000</v>
      </c>
      <c r="D101" s="59">
        <f t="shared" si="18"/>
        <v>183950</v>
      </c>
      <c r="E101" s="81">
        <f t="shared" si="15"/>
        <v>92.437185929648237</v>
      </c>
    </row>
    <row r="102" spans="1:10" ht="12.75" customHeight="1" x14ac:dyDescent="0.2">
      <c r="A102" s="42">
        <v>42</v>
      </c>
      <c r="B102" s="232" t="s">
        <v>19</v>
      </c>
      <c r="C102" s="59">
        <f>C103</f>
        <v>199000</v>
      </c>
      <c r="D102" s="59">
        <f>D103</f>
        <v>183950</v>
      </c>
      <c r="E102" s="81">
        <f t="shared" si="15"/>
        <v>92.437185929648237</v>
      </c>
    </row>
    <row r="103" spans="1:10" ht="12.75" customHeight="1" x14ac:dyDescent="0.2">
      <c r="A103" s="42">
        <v>422</v>
      </c>
      <c r="B103" s="241" t="s">
        <v>24</v>
      </c>
      <c r="C103" s="59">
        <f>C104+C105</f>
        <v>199000</v>
      </c>
      <c r="D103" s="59">
        <f>D104+D105</f>
        <v>183950</v>
      </c>
      <c r="E103" s="81">
        <f t="shared" si="15"/>
        <v>92.437185929648237</v>
      </c>
    </row>
    <row r="104" spans="1:10" ht="12.75" customHeight="1" x14ac:dyDescent="0.2">
      <c r="A104" s="56" t="s">
        <v>20</v>
      </c>
      <c r="B104" s="242" t="s">
        <v>21</v>
      </c>
      <c r="C104" s="136">
        <v>184000</v>
      </c>
      <c r="D104" s="214">
        <v>183950</v>
      </c>
      <c r="E104" s="172">
        <f t="shared" si="15"/>
        <v>99.97282608695653</v>
      </c>
    </row>
    <row r="105" spans="1:10" ht="12.75" customHeight="1" x14ac:dyDescent="0.2">
      <c r="A105" s="56">
        <v>4225</v>
      </c>
      <c r="B105" s="243" t="s">
        <v>247</v>
      </c>
      <c r="C105" s="136">
        <v>15000</v>
      </c>
      <c r="D105" s="214">
        <v>0</v>
      </c>
      <c r="E105" s="172">
        <f t="shared" si="15"/>
        <v>0</v>
      </c>
    </row>
    <row r="106" spans="1:10" ht="12.75" customHeight="1" x14ac:dyDescent="0.2">
      <c r="A106" s="54"/>
      <c r="B106" s="187"/>
      <c r="C106" s="214"/>
      <c r="D106" s="214"/>
      <c r="E106" s="218"/>
    </row>
    <row r="107" spans="1:10" ht="12.75" customHeight="1" x14ac:dyDescent="0.2">
      <c r="A107" s="42" t="s">
        <v>232</v>
      </c>
      <c r="B107" s="217" t="s">
        <v>231</v>
      </c>
      <c r="C107" s="59">
        <f>C108</f>
        <v>950000</v>
      </c>
      <c r="D107" s="59">
        <f>D108</f>
        <v>844608.76</v>
      </c>
      <c r="E107" s="81">
        <f t="shared" si="15"/>
        <v>88.906185263157894</v>
      </c>
      <c r="F107" s="79"/>
      <c r="G107" s="79"/>
      <c r="H107" s="79"/>
      <c r="I107" s="79"/>
      <c r="J107" s="79"/>
    </row>
    <row r="108" spans="1:10" ht="12.75" hidden="1" customHeight="1" x14ac:dyDescent="0.2">
      <c r="A108" s="42">
        <v>3</v>
      </c>
      <c r="B108" s="232" t="s">
        <v>36</v>
      </c>
      <c r="C108" s="59">
        <f>C109+C114</f>
        <v>950000</v>
      </c>
      <c r="D108" s="59">
        <f>D109+D114</f>
        <v>844608.76</v>
      </c>
      <c r="E108" s="81">
        <f t="shared" si="15"/>
        <v>88.906185263157894</v>
      </c>
      <c r="F108" s="79"/>
    </row>
    <row r="109" spans="1:10" ht="12.75" customHeight="1" x14ac:dyDescent="0.2">
      <c r="A109" s="52">
        <v>31</v>
      </c>
      <c r="B109" s="217" t="s">
        <v>37</v>
      </c>
      <c r="C109" s="59">
        <f>C110+C112</f>
        <v>655000</v>
      </c>
      <c r="D109" s="59">
        <f>D110+D112</f>
        <v>661103.75</v>
      </c>
      <c r="E109" s="81">
        <f t="shared" si="15"/>
        <v>100.93187022900763</v>
      </c>
    </row>
    <row r="110" spans="1:10" ht="12.75" customHeight="1" x14ac:dyDescent="0.2">
      <c r="A110" s="42">
        <v>311</v>
      </c>
      <c r="B110" s="217" t="s">
        <v>105</v>
      </c>
      <c r="C110" s="59">
        <f>C111</f>
        <v>560000</v>
      </c>
      <c r="D110" s="59">
        <f>D111</f>
        <v>567471.04</v>
      </c>
      <c r="E110" s="81">
        <f t="shared" si="15"/>
        <v>101.33411428571428</v>
      </c>
    </row>
    <row r="111" spans="1:10" ht="12.75" customHeight="1" x14ac:dyDescent="0.2">
      <c r="A111" s="38">
        <v>3111</v>
      </c>
      <c r="B111" s="187" t="s">
        <v>38</v>
      </c>
      <c r="C111" s="136">
        <v>560000</v>
      </c>
      <c r="D111" s="214">
        <v>567471.04</v>
      </c>
      <c r="E111" s="172">
        <f t="shared" si="15"/>
        <v>101.33411428571428</v>
      </c>
    </row>
    <row r="112" spans="1:10" ht="12.75" customHeight="1" x14ac:dyDescent="0.2">
      <c r="A112" s="42">
        <v>313</v>
      </c>
      <c r="B112" s="217" t="s">
        <v>41</v>
      </c>
      <c r="C112" s="59">
        <f>C113</f>
        <v>95000</v>
      </c>
      <c r="D112" s="59">
        <f>D113</f>
        <v>93632.71</v>
      </c>
      <c r="E112" s="81">
        <f t="shared" si="15"/>
        <v>98.560747368421062</v>
      </c>
    </row>
    <row r="113" spans="1:5" ht="12.75" customHeight="1" x14ac:dyDescent="0.2">
      <c r="A113" s="38">
        <v>3132</v>
      </c>
      <c r="B113" s="187" t="s">
        <v>182</v>
      </c>
      <c r="C113" s="136">
        <v>95000</v>
      </c>
      <c r="D113" s="214">
        <v>93632.71</v>
      </c>
      <c r="E113" s="172">
        <f t="shared" si="15"/>
        <v>98.560747368421062</v>
      </c>
    </row>
    <row r="114" spans="1:5" ht="12.75" customHeight="1" x14ac:dyDescent="0.2">
      <c r="A114" s="42">
        <v>32</v>
      </c>
      <c r="B114" s="241" t="s">
        <v>2</v>
      </c>
      <c r="C114" s="59">
        <f>C115+C119+C124</f>
        <v>295000</v>
      </c>
      <c r="D114" s="59">
        <f>D115+D119+D124</f>
        <v>183505.00999999998</v>
      </c>
      <c r="E114" s="81">
        <f t="shared" si="15"/>
        <v>62.205088135593215</v>
      </c>
    </row>
    <row r="115" spans="1:5" ht="12.75" customHeight="1" x14ac:dyDescent="0.2">
      <c r="A115" s="42">
        <v>321</v>
      </c>
      <c r="B115" s="241" t="s">
        <v>6</v>
      </c>
      <c r="C115" s="59">
        <f>C116+C117+C118</f>
        <v>163400</v>
      </c>
      <c r="D115" s="59">
        <f>D116+D117+D118</f>
        <v>121351.03</v>
      </c>
      <c r="E115" s="81">
        <f t="shared" si="15"/>
        <v>74.266236230110167</v>
      </c>
    </row>
    <row r="116" spans="1:5" ht="12.75" customHeight="1" x14ac:dyDescent="0.2">
      <c r="A116" s="38">
        <v>3211</v>
      </c>
      <c r="B116" s="219" t="s">
        <v>42</v>
      </c>
      <c r="C116" s="136">
        <v>120000</v>
      </c>
      <c r="D116" s="214">
        <v>92993.03</v>
      </c>
      <c r="E116" s="172">
        <f t="shared" si="15"/>
        <v>77.494191666666666</v>
      </c>
    </row>
    <row r="117" spans="1:5" ht="12.75" customHeight="1" x14ac:dyDescent="0.2">
      <c r="A117" s="38">
        <v>3212</v>
      </c>
      <c r="B117" s="219" t="s">
        <v>43</v>
      </c>
      <c r="C117" s="136">
        <v>28400</v>
      </c>
      <c r="D117" s="214">
        <v>28358</v>
      </c>
      <c r="E117" s="172">
        <f t="shared" si="15"/>
        <v>99.852112676056336</v>
      </c>
    </row>
    <row r="118" spans="1:5" ht="12.75" customHeight="1" x14ac:dyDescent="0.2">
      <c r="A118" s="38">
        <v>3213</v>
      </c>
      <c r="B118" s="219" t="s">
        <v>5</v>
      </c>
      <c r="C118" s="136">
        <v>15000</v>
      </c>
      <c r="D118" s="214">
        <v>0</v>
      </c>
      <c r="E118" s="172">
        <f t="shared" si="15"/>
        <v>0</v>
      </c>
    </row>
    <row r="119" spans="1:5" ht="12.75" customHeight="1" x14ac:dyDescent="0.2">
      <c r="A119" s="42">
        <v>323</v>
      </c>
      <c r="B119" s="232" t="s">
        <v>10</v>
      </c>
      <c r="C119" s="59">
        <f>C120+C121+C122+C123</f>
        <v>126400</v>
      </c>
      <c r="D119" s="59">
        <f>D120+D121+D122+D123</f>
        <v>52003.99</v>
      </c>
      <c r="E119" s="81">
        <f t="shared" si="15"/>
        <v>41.142397151898734</v>
      </c>
    </row>
    <row r="120" spans="1:5" ht="12.75" customHeight="1" x14ac:dyDescent="0.2">
      <c r="A120" s="38">
        <v>3231</v>
      </c>
      <c r="B120" s="219" t="s">
        <v>47</v>
      </c>
      <c r="C120" s="136">
        <v>2000</v>
      </c>
      <c r="D120" s="214">
        <v>1481.49</v>
      </c>
      <c r="E120" s="172">
        <f t="shared" si="15"/>
        <v>74.0745</v>
      </c>
    </row>
    <row r="121" spans="1:5" ht="12.75" customHeight="1" x14ac:dyDescent="0.2">
      <c r="A121" s="38">
        <v>3233</v>
      </c>
      <c r="B121" s="219" t="s">
        <v>48</v>
      </c>
      <c r="C121" s="136">
        <v>4400</v>
      </c>
      <c r="D121" s="214">
        <v>3392.5</v>
      </c>
      <c r="E121" s="172">
        <f t="shared" si="15"/>
        <v>77.10227272727272</v>
      </c>
    </row>
    <row r="122" spans="1:5" ht="12.75" customHeight="1" x14ac:dyDescent="0.2">
      <c r="A122" s="38">
        <v>3237</v>
      </c>
      <c r="B122" s="221" t="s">
        <v>12</v>
      </c>
      <c r="C122" s="136">
        <v>110000</v>
      </c>
      <c r="D122" s="214">
        <v>47130</v>
      </c>
      <c r="E122" s="172">
        <f t="shared" si="15"/>
        <v>42.845454545454551</v>
      </c>
    </row>
    <row r="123" spans="1:5" ht="12.75" customHeight="1" x14ac:dyDescent="0.2">
      <c r="A123" s="38">
        <v>3239</v>
      </c>
      <c r="B123" s="221" t="s">
        <v>52</v>
      </c>
      <c r="C123" s="136">
        <v>10000</v>
      </c>
      <c r="D123" s="214">
        <v>0</v>
      </c>
      <c r="E123" s="172">
        <f t="shared" si="15"/>
        <v>0</v>
      </c>
    </row>
    <row r="124" spans="1:5" ht="12.75" customHeight="1" x14ac:dyDescent="0.2">
      <c r="A124" s="37">
        <v>329</v>
      </c>
      <c r="B124" s="217" t="s">
        <v>53</v>
      </c>
      <c r="C124" s="59">
        <f>C125+C126</f>
        <v>5200</v>
      </c>
      <c r="D124" s="59">
        <f>D125+D126</f>
        <v>10149.99</v>
      </c>
      <c r="E124" s="81">
        <f t="shared" si="15"/>
        <v>195.19211538461539</v>
      </c>
    </row>
    <row r="125" spans="1:5" ht="12.75" customHeight="1" x14ac:dyDescent="0.2">
      <c r="A125" s="38">
        <v>3293</v>
      </c>
      <c r="B125" s="187" t="s">
        <v>55</v>
      </c>
      <c r="C125" s="136">
        <v>2500</v>
      </c>
      <c r="D125" s="214">
        <v>2449.9899999999998</v>
      </c>
      <c r="E125" s="172">
        <f t="shared" si="15"/>
        <v>97.999599999999987</v>
      </c>
    </row>
    <row r="126" spans="1:5" ht="12.75" customHeight="1" x14ac:dyDescent="0.2">
      <c r="A126" s="38">
        <v>3295</v>
      </c>
      <c r="B126" s="187" t="s">
        <v>109</v>
      </c>
      <c r="C126" s="136">
        <v>2700</v>
      </c>
      <c r="D126" s="214">
        <v>7700</v>
      </c>
      <c r="E126" s="172">
        <f t="shared" si="15"/>
        <v>285.18518518518516</v>
      </c>
    </row>
    <row r="127" spans="1:5" ht="13.5" customHeight="1" x14ac:dyDescent="0.2">
      <c r="A127" s="56"/>
      <c r="B127" s="244"/>
      <c r="C127" s="223"/>
      <c r="D127" s="223"/>
      <c r="E127" s="224"/>
    </row>
    <row r="128" spans="1:5" ht="12.75" customHeight="1" x14ac:dyDescent="0.2">
      <c r="A128" s="42" t="s">
        <v>64</v>
      </c>
      <c r="B128" s="217" t="s">
        <v>65</v>
      </c>
      <c r="C128" s="59">
        <f t="shared" ref="C128:D129" si="19">C129</f>
        <v>5250000</v>
      </c>
      <c r="D128" s="59">
        <f t="shared" si="19"/>
        <v>2576413.0699999998</v>
      </c>
      <c r="E128" s="81">
        <f t="shared" ref="E128:E144" si="20">D128/C128*100</f>
        <v>49.074534666666665</v>
      </c>
    </row>
    <row r="129" spans="1:6" ht="12.75" hidden="1" customHeight="1" x14ac:dyDescent="0.2">
      <c r="A129" s="42">
        <v>4</v>
      </c>
      <c r="B129" s="232" t="s">
        <v>57</v>
      </c>
      <c r="C129" s="59">
        <f t="shared" si="19"/>
        <v>5250000</v>
      </c>
      <c r="D129" s="59">
        <f t="shared" si="19"/>
        <v>2576413.0699999998</v>
      </c>
      <c r="E129" s="81">
        <f t="shared" si="20"/>
        <v>49.074534666666665</v>
      </c>
    </row>
    <row r="130" spans="1:6" ht="12.75" customHeight="1" x14ac:dyDescent="0.2">
      <c r="A130" s="42">
        <v>42</v>
      </c>
      <c r="B130" s="232" t="s">
        <v>19</v>
      </c>
      <c r="C130" s="59">
        <f>C131+C134</f>
        <v>5250000</v>
      </c>
      <c r="D130" s="59">
        <f>D131+D134</f>
        <v>2576413.0699999998</v>
      </c>
      <c r="E130" s="81">
        <f t="shared" si="20"/>
        <v>49.074534666666665</v>
      </c>
    </row>
    <row r="131" spans="1:6" ht="12.75" customHeight="1" x14ac:dyDescent="0.2">
      <c r="A131" s="42">
        <v>422</v>
      </c>
      <c r="B131" s="241" t="s">
        <v>24</v>
      </c>
      <c r="C131" s="59">
        <f>C132+C133</f>
        <v>5245000</v>
      </c>
      <c r="D131" s="59">
        <f>D132+D133</f>
        <v>2572038.0699999998</v>
      </c>
      <c r="E131" s="81">
        <f t="shared" si="20"/>
        <v>49.03790409914204</v>
      </c>
    </row>
    <row r="132" spans="1:6" ht="12.75" customHeight="1" x14ac:dyDescent="0.2">
      <c r="A132" s="56" t="s">
        <v>20</v>
      </c>
      <c r="B132" s="242" t="s">
        <v>21</v>
      </c>
      <c r="C132" s="136">
        <v>4515000</v>
      </c>
      <c r="D132" s="214">
        <v>2520361.0699999998</v>
      </c>
      <c r="E132" s="172">
        <f t="shared" si="20"/>
        <v>55.821950609080837</v>
      </c>
    </row>
    <row r="133" spans="1:6" ht="12.75" customHeight="1" x14ac:dyDescent="0.2">
      <c r="A133" s="54" t="s">
        <v>22</v>
      </c>
      <c r="B133" s="245" t="s">
        <v>23</v>
      </c>
      <c r="C133" s="136">
        <v>730000</v>
      </c>
      <c r="D133" s="214">
        <v>51677</v>
      </c>
      <c r="E133" s="172">
        <f t="shared" si="20"/>
        <v>7.0790410958904104</v>
      </c>
    </row>
    <row r="134" spans="1:6" ht="12.75" customHeight="1" x14ac:dyDescent="0.2">
      <c r="A134" s="55">
        <v>424</v>
      </c>
      <c r="B134" s="191" t="s">
        <v>246</v>
      </c>
      <c r="C134" s="59">
        <f>C135</f>
        <v>5000</v>
      </c>
      <c r="D134" s="59">
        <f>D135</f>
        <v>4375</v>
      </c>
      <c r="E134" s="81">
        <f t="shared" si="20"/>
        <v>87.5</v>
      </c>
    </row>
    <row r="135" spans="1:6" ht="12.75" customHeight="1" x14ac:dyDescent="0.2">
      <c r="A135" s="54">
        <v>4242</v>
      </c>
      <c r="B135" s="179" t="s">
        <v>245</v>
      </c>
      <c r="C135" s="136">
        <v>5000</v>
      </c>
      <c r="D135" s="214">
        <v>4375</v>
      </c>
      <c r="E135" s="172">
        <f t="shared" si="20"/>
        <v>87.5</v>
      </c>
    </row>
    <row r="136" spans="1:6" ht="13.5" customHeight="1" x14ac:dyDescent="0.2">
      <c r="A136" s="54"/>
      <c r="B136" s="245"/>
      <c r="C136" s="214"/>
      <c r="D136" s="214"/>
      <c r="E136" s="218"/>
    </row>
    <row r="137" spans="1:6" ht="12.6" customHeight="1" x14ac:dyDescent="0.2">
      <c r="A137" s="42" t="s">
        <v>66</v>
      </c>
      <c r="B137" s="217" t="s">
        <v>67</v>
      </c>
      <c r="C137" s="59">
        <f t="shared" ref="C137:D137" si="21">C138</f>
        <v>6340000</v>
      </c>
      <c r="D137" s="59">
        <f t="shared" si="21"/>
        <v>6271528.3600000003</v>
      </c>
      <c r="E137" s="81">
        <f t="shared" si="20"/>
        <v>98.920005678233451</v>
      </c>
    </row>
    <row r="138" spans="1:6" ht="12.75" hidden="1" customHeight="1" x14ac:dyDescent="0.2">
      <c r="A138" s="42">
        <v>4</v>
      </c>
      <c r="B138" s="232" t="s">
        <v>57</v>
      </c>
      <c r="C138" s="59">
        <f t="shared" ref="C138" si="22">C139+C142</f>
        <v>6340000</v>
      </c>
      <c r="D138" s="59">
        <f t="shared" ref="D138" si="23">D139+D142</f>
        <v>6271528.3600000003</v>
      </c>
      <c r="E138" s="81">
        <f t="shared" si="20"/>
        <v>98.920005678233451</v>
      </c>
    </row>
    <row r="139" spans="1:6" ht="12.75" customHeight="1" x14ac:dyDescent="0.2">
      <c r="A139" s="42">
        <v>41</v>
      </c>
      <c r="B139" s="217" t="s">
        <v>173</v>
      </c>
      <c r="C139" s="59">
        <f t="shared" ref="C139:D140" si="24">C140</f>
        <v>40000</v>
      </c>
      <c r="D139" s="59">
        <f t="shared" si="24"/>
        <v>22013.360000000001</v>
      </c>
      <c r="E139" s="81">
        <f t="shared" si="20"/>
        <v>55.0334</v>
      </c>
    </row>
    <row r="140" spans="1:6" ht="12.75" customHeight="1" x14ac:dyDescent="0.2">
      <c r="A140" s="42">
        <v>412</v>
      </c>
      <c r="B140" s="217" t="s">
        <v>174</v>
      </c>
      <c r="C140" s="59">
        <f t="shared" si="24"/>
        <v>40000</v>
      </c>
      <c r="D140" s="59">
        <f t="shared" si="24"/>
        <v>22013.360000000001</v>
      </c>
      <c r="E140" s="81">
        <f t="shared" si="20"/>
        <v>55.0334</v>
      </c>
    </row>
    <row r="141" spans="1:6" ht="12.75" customHeight="1" x14ac:dyDescent="0.2">
      <c r="A141" s="38">
        <v>4123</v>
      </c>
      <c r="B141" s="187" t="s">
        <v>175</v>
      </c>
      <c r="C141" s="136">
        <v>40000</v>
      </c>
      <c r="D141" s="214">
        <v>22013.360000000001</v>
      </c>
      <c r="E141" s="172">
        <f t="shared" si="20"/>
        <v>55.0334</v>
      </c>
    </row>
    <row r="142" spans="1:6" ht="12.75" customHeight="1" x14ac:dyDescent="0.2">
      <c r="A142" s="42">
        <v>42</v>
      </c>
      <c r="B142" s="232" t="s">
        <v>19</v>
      </c>
      <c r="C142" s="59">
        <f t="shared" ref="C142:D143" si="25">C143</f>
        <v>6300000</v>
      </c>
      <c r="D142" s="59">
        <f t="shared" si="25"/>
        <v>6249515</v>
      </c>
      <c r="E142" s="81">
        <f t="shared" si="20"/>
        <v>99.198650793650785</v>
      </c>
      <c r="F142" s="39"/>
    </row>
    <row r="143" spans="1:6" ht="12.75" customHeight="1" x14ac:dyDescent="0.2">
      <c r="A143" s="42">
        <v>426</v>
      </c>
      <c r="B143" s="246" t="s">
        <v>25</v>
      </c>
      <c r="C143" s="59">
        <f t="shared" si="25"/>
        <v>6300000</v>
      </c>
      <c r="D143" s="59">
        <f t="shared" si="25"/>
        <v>6249515</v>
      </c>
      <c r="E143" s="81">
        <f>D143/C143*100</f>
        <v>99.198650793650785</v>
      </c>
      <c r="F143" s="39"/>
    </row>
    <row r="144" spans="1:6" ht="12.75" customHeight="1" x14ac:dyDescent="0.2">
      <c r="A144" s="54" t="s">
        <v>58</v>
      </c>
      <c r="B144" s="219" t="s">
        <v>1</v>
      </c>
      <c r="C144" s="136">
        <v>6300000</v>
      </c>
      <c r="D144" s="214">
        <v>6249515</v>
      </c>
      <c r="E144" s="172">
        <f t="shared" si="20"/>
        <v>99.198650793650785</v>
      </c>
    </row>
    <row r="145" spans="1:12" ht="11.25" customHeight="1" x14ac:dyDescent="0.2">
      <c r="A145" s="54"/>
      <c r="B145" s="247"/>
      <c r="E145" s="224"/>
    </row>
    <row r="146" spans="1:12" ht="13.15" customHeight="1" x14ac:dyDescent="0.2">
      <c r="A146" s="55">
        <v>101</v>
      </c>
      <c r="B146" s="217" t="s">
        <v>70</v>
      </c>
      <c r="C146" s="59">
        <f>C148+C154+C164+C170+C185+C195+C201++C210+C219+C225+C231+C238+C244+C252+C258+C271+C277+C283+C289</f>
        <v>155860100</v>
      </c>
      <c r="D146" s="59">
        <f>D148+D154+D164+D170+D185+D195+D201++D210+D219+D225+D231+D238+D244+D252+D258+D271+D277+D283+D289</f>
        <v>125177285.08</v>
      </c>
      <c r="E146" s="81">
        <f>D146/C146*100</f>
        <v>80.313874481024968</v>
      </c>
      <c r="F146" s="45"/>
      <c r="G146" s="80"/>
      <c r="H146" s="80"/>
      <c r="I146" s="80"/>
      <c r="J146" s="80"/>
      <c r="K146" s="80"/>
    </row>
    <row r="147" spans="1:12" ht="14.25" customHeight="1" x14ac:dyDescent="0.2">
      <c r="A147" s="42"/>
      <c r="B147" s="48"/>
      <c r="C147" s="59"/>
      <c r="D147" s="59"/>
      <c r="E147" s="81"/>
      <c r="F147" s="80"/>
      <c r="G147" s="80"/>
      <c r="H147" s="80"/>
      <c r="I147" s="80"/>
      <c r="J147" s="80"/>
      <c r="K147" s="80"/>
    </row>
    <row r="148" spans="1:12" ht="12.75" customHeight="1" x14ac:dyDescent="0.2">
      <c r="A148" s="42" t="s">
        <v>83</v>
      </c>
      <c r="B148" s="48" t="s">
        <v>185</v>
      </c>
      <c r="C148" s="59">
        <f t="shared" ref="C148:D148" si="26">C149</f>
        <v>54705700</v>
      </c>
      <c r="D148" s="59">
        <f t="shared" si="26"/>
        <v>51648812.149999999</v>
      </c>
      <c r="E148" s="81">
        <f t="shared" ref="E148:E152" si="27">D148/C148*100</f>
        <v>94.412121862986851</v>
      </c>
      <c r="F148" s="50"/>
      <c r="G148" s="50"/>
      <c r="H148" s="50"/>
      <c r="I148" s="50"/>
      <c r="J148" s="50"/>
      <c r="K148" s="50"/>
      <c r="L148" s="50"/>
    </row>
    <row r="149" spans="1:12" ht="12.75" hidden="1" customHeight="1" x14ac:dyDescent="0.2">
      <c r="A149" s="42">
        <v>3</v>
      </c>
      <c r="B149" s="232" t="s">
        <v>36</v>
      </c>
      <c r="C149" s="59">
        <f>C150</f>
        <v>54705700</v>
      </c>
      <c r="D149" s="59">
        <f>D150</f>
        <v>51648812.149999999</v>
      </c>
      <c r="E149" s="81">
        <f t="shared" si="27"/>
        <v>94.412121862986851</v>
      </c>
    </row>
    <row r="150" spans="1:12" ht="12.75" customHeight="1" x14ac:dyDescent="0.2">
      <c r="A150" s="42">
        <v>36</v>
      </c>
      <c r="B150" s="48" t="s">
        <v>163</v>
      </c>
      <c r="C150" s="59">
        <f t="shared" ref="C150:D150" si="28">C151</f>
        <v>54705700</v>
      </c>
      <c r="D150" s="59">
        <f t="shared" si="28"/>
        <v>51648812.149999999</v>
      </c>
      <c r="E150" s="81">
        <f t="shared" si="27"/>
        <v>94.412121862986851</v>
      </c>
      <c r="F150" s="50"/>
      <c r="G150" s="50"/>
      <c r="H150" s="50"/>
    </row>
    <row r="151" spans="1:12" ht="12.75" customHeight="1" x14ac:dyDescent="0.2">
      <c r="A151" s="42">
        <v>363</v>
      </c>
      <c r="B151" s="217" t="s">
        <v>111</v>
      </c>
      <c r="C151" s="59">
        <f>C152</f>
        <v>54705700</v>
      </c>
      <c r="D151" s="59">
        <f>D152</f>
        <v>51648812.149999999</v>
      </c>
      <c r="E151" s="81">
        <f t="shared" si="27"/>
        <v>94.412121862986851</v>
      </c>
      <c r="F151" s="39"/>
      <c r="G151" s="39"/>
      <c r="H151" s="39"/>
    </row>
    <row r="152" spans="1:12" ht="12.75" customHeight="1" x14ac:dyDescent="0.2">
      <c r="A152" s="38">
        <v>3632</v>
      </c>
      <c r="B152" s="221" t="s">
        <v>112</v>
      </c>
      <c r="C152" s="136">
        <v>54705700</v>
      </c>
      <c r="D152" s="214">
        <v>51648812.149999999</v>
      </c>
      <c r="E152" s="172">
        <f t="shared" si="27"/>
        <v>94.412121862986851</v>
      </c>
      <c r="F152" s="58"/>
      <c r="G152" s="58"/>
      <c r="H152" s="39"/>
    </row>
    <row r="153" spans="1:12" ht="12.75" customHeight="1" x14ac:dyDescent="0.2">
      <c r="A153" s="38"/>
      <c r="B153" s="187"/>
      <c r="C153" s="214"/>
      <c r="D153" s="214"/>
      <c r="E153" s="218"/>
    </row>
    <row r="154" spans="1:12" ht="24.6" customHeight="1" x14ac:dyDescent="0.2">
      <c r="A154" s="42" t="s">
        <v>84</v>
      </c>
      <c r="B154" s="48" t="s">
        <v>97</v>
      </c>
      <c r="C154" s="59">
        <f>C155</f>
        <v>27210000</v>
      </c>
      <c r="D154" s="59">
        <f>D155</f>
        <v>12085251.129999999</v>
      </c>
      <c r="E154" s="81">
        <f>D154/C154*100</f>
        <v>44.414741381844905</v>
      </c>
    </row>
    <row r="155" spans="1:12" ht="12.75" hidden="1" customHeight="1" x14ac:dyDescent="0.2">
      <c r="A155" s="42">
        <v>3</v>
      </c>
      <c r="B155" s="248" t="s">
        <v>36</v>
      </c>
      <c r="C155" s="59">
        <f>C156+C159</f>
        <v>27210000</v>
      </c>
      <c r="D155" s="59">
        <f>D156+D159</f>
        <v>12085251.129999999</v>
      </c>
      <c r="E155" s="81">
        <f t="shared" ref="E155:E160" si="29">D155/C155*100</f>
        <v>44.414741381844905</v>
      </c>
    </row>
    <row r="156" spans="1:12" ht="12.75" customHeight="1" x14ac:dyDescent="0.2">
      <c r="A156" s="37">
        <v>32</v>
      </c>
      <c r="B156" s="241" t="s">
        <v>2</v>
      </c>
      <c r="C156" s="59">
        <f t="shared" ref="C156:D156" si="30">C157</f>
        <v>7640000</v>
      </c>
      <c r="D156" s="59">
        <f t="shared" si="30"/>
        <v>552462.16</v>
      </c>
      <c r="E156" s="81">
        <f t="shared" si="29"/>
        <v>7.2311801047120428</v>
      </c>
    </row>
    <row r="157" spans="1:12" ht="12.75" customHeight="1" x14ac:dyDescent="0.2">
      <c r="A157" s="37">
        <v>329</v>
      </c>
      <c r="B157" s="217" t="s">
        <v>53</v>
      </c>
      <c r="C157" s="59">
        <f>C158</f>
        <v>7640000</v>
      </c>
      <c r="D157" s="59">
        <f>D158</f>
        <v>552462.16</v>
      </c>
      <c r="E157" s="81">
        <f t="shared" si="29"/>
        <v>7.2311801047120428</v>
      </c>
    </row>
    <row r="158" spans="1:12" ht="12.75" customHeight="1" x14ac:dyDescent="0.2">
      <c r="A158" s="38">
        <v>3299</v>
      </c>
      <c r="B158" s="187" t="s">
        <v>53</v>
      </c>
      <c r="C158" s="136">
        <v>7640000</v>
      </c>
      <c r="D158" s="214">
        <v>552462.16</v>
      </c>
      <c r="E158" s="172">
        <f t="shared" si="29"/>
        <v>7.2311801047120428</v>
      </c>
    </row>
    <row r="159" spans="1:12" ht="12.75" customHeight="1" x14ac:dyDescent="0.2">
      <c r="A159" s="42">
        <v>38</v>
      </c>
      <c r="B159" s="48" t="s">
        <v>56</v>
      </c>
      <c r="C159" s="59">
        <f>C160</f>
        <v>19570000</v>
      </c>
      <c r="D159" s="59">
        <f>D160</f>
        <v>11532788.969999999</v>
      </c>
      <c r="E159" s="81">
        <f t="shared" si="29"/>
        <v>58.930960500766474</v>
      </c>
    </row>
    <row r="160" spans="1:12" ht="12.75" customHeight="1" x14ac:dyDescent="0.2">
      <c r="A160" s="42">
        <v>386</v>
      </c>
      <c r="B160" s="48" t="s">
        <v>113</v>
      </c>
      <c r="C160" s="59">
        <f>C161+C162</f>
        <v>19570000</v>
      </c>
      <c r="D160" s="59">
        <f>D161+D162</f>
        <v>11532788.969999999</v>
      </c>
      <c r="E160" s="81">
        <f t="shared" si="29"/>
        <v>58.930960500766474</v>
      </c>
    </row>
    <row r="161" spans="1:6" ht="26.25" customHeight="1" x14ac:dyDescent="0.2">
      <c r="A161" s="38">
        <v>3861</v>
      </c>
      <c r="B161" s="221" t="s">
        <v>115</v>
      </c>
      <c r="C161" s="136">
        <v>17645000</v>
      </c>
      <c r="D161" s="214">
        <v>10157822.6</v>
      </c>
      <c r="E161" s="172">
        <f>D161/C161*100</f>
        <v>57.567710966279392</v>
      </c>
      <c r="F161" s="79"/>
    </row>
    <row r="162" spans="1:6" ht="26.25" customHeight="1" x14ac:dyDescent="0.2">
      <c r="A162" s="38">
        <v>3862</v>
      </c>
      <c r="B162" s="221" t="s">
        <v>220</v>
      </c>
      <c r="C162" s="136">
        <v>1925000</v>
      </c>
      <c r="D162" s="214">
        <v>1374966.37</v>
      </c>
      <c r="E162" s="172">
        <f>D162/C162*100</f>
        <v>71.42682441558442</v>
      </c>
      <c r="F162" s="79"/>
    </row>
    <row r="163" spans="1:6" ht="12" customHeight="1" x14ac:dyDescent="0.2">
      <c r="A163" s="38"/>
      <c r="B163" s="187"/>
      <c r="E163" s="226"/>
    </row>
    <row r="164" spans="1:6" ht="25.5" x14ac:dyDescent="0.2">
      <c r="A164" s="42" t="s">
        <v>85</v>
      </c>
      <c r="B164" s="48" t="s">
        <v>98</v>
      </c>
      <c r="C164" s="59">
        <f t="shared" ref="C164:D165" si="31">C165</f>
        <v>79400</v>
      </c>
      <c r="D164" s="59">
        <f t="shared" si="31"/>
        <v>197500</v>
      </c>
      <c r="E164" s="81">
        <f t="shared" ref="E164:E215" si="32">D164/C164*100</f>
        <v>248.74055415617127</v>
      </c>
    </row>
    <row r="165" spans="1:6" x14ac:dyDescent="0.2">
      <c r="A165" s="42">
        <v>3</v>
      </c>
      <c r="B165" s="232" t="s">
        <v>36</v>
      </c>
      <c r="C165" s="59">
        <f t="shared" si="31"/>
        <v>79400</v>
      </c>
      <c r="D165" s="59">
        <f t="shared" si="31"/>
        <v>197500</v>
      </c>
      <c r="E165" s="81">
        <f t="shared" si="32"/>
        <v>248.74055415617127</v>
      </c>
    </row>
    <row r="166" spans="1:6" s="53" customFormat="1" ht="12.75" customHeight="1" x14ac:dyDescent="0.2">
      <c r="A166" s="42">
        <v>36</v>
      </c>
      <c r="B166" s="48" t="s">
        <v>163</v>
      </c>
      <c r="C166" s="59">
        <f t="shared" ref="C166:D166" si="33">C167</f>
        <v>79400</v>
      </c>
      <c r="D166" s="59">
        <f t="shared" si="33"/>
        <v>197500</v>
      </c>
      <c r="E166" s="81">
        <f t="shared" si="32"/>
        <v>248.74055415617127</v>
      </c>
    </row>
    <row r="167" spans="1:6" ht="12.75" customHeight="1" x14ac:dyDescent="0.2">
      <c r="A167" s="42">
        <v>363</v>
      </c>
      <c r="B167" s="217" t="s">
        <v>111</v>
      </c>
      <c r="C167" s="59">
        <f>C168</f>
        <v>79400</v>
      </c>
      <c r="D167" s="59">
        <f>D168</f>
        <v>197500</v>
      </c>
      <c r="E167" s="81">
        <f>D167/C167*100</f>
        <v>248.74055415617127</v>
      </c>
    </row>
    <row r="168" spans="1:6" ht="12.75" customHeight="1" x14ac:dyDescent="0.2">
      <c r="A168" s="38">
        <v>3632</v>
      </c>
      <c r="B168" s="221" t="s">
        <v>112</v>
      </c>
      <c r="C168" s="136">
        <v>79400</v>
      </c>
      <c r="D168" s="214">
        <v>197500</v>
      </c>
      <c r="E168" s="172">
        <f t="shared" si="32"/>
        <v>248.74055415617127</v>
      </c>
    </row>
    <row r="169" spans="1:6" s="53" customFormat="1" ht="12" customHeight="1" x14ac:dyDescent="0.2">
      <c r="B169" s="249"/>
      <c r="C169" s="49"/>
      <c r="D169" s="49"/>
      <c r="E169" s="227"/>
    </row>
    <row r="170" spans="1:6" ht="25.5" x14ac:dyDescent="0.2">
      <c r="A170" s="42" t="s">
        <v>86</v>
      </c>
      <c r="B170" s="48" t="s">
        <v>99</v>
      </c>
      <c r="C170" s="59">
        <f t="shared" ref="C170:D170" si="34">C171</f>
        <v>14609000</v>
      </c>
      <c r="D170" s="59">
        <f t="shared" si="34"/>
        <v>11901930.289999999</v>
      </c>
      <c r="E170" s="81">
        <f t="shared" si="32"/>
        <v>81.469849339448274</v>
      </c>
    </row>
    <row r="171" spans="1:6" ht="12.75" hidden="1" customHeight="1" x14ac:dyDescent="0.2">
      <c r="A171" s="42">
        <v>3</v>
      </c>
      <c r="B171" s="232" t="s">
        <v>36</v>
      </c>
      <c r="C171" s="59">
        <f>C172+C180+C177</f>
        <v>14609000</v>
      </c>
      <c r="D171" s="59">
        <f>D172+D180+D177</f>
        <v>11901930.289999999</v>
      </c>
      <c r="E171" s="81">
        <f t="shared" si="32"/>
        <v>81.469849339448274</v>
      </c>
    </row>
    <row r="172" spans="1:6" ht="12.75" customHeight="1" x14ac:dyDescent="0.2">
      <c r="A172" s="42">
        <v>32</v>
      </c>
      <c r="B172" s="241" t="s">
        <v>2</v>
      </c>
      <c r="C172" s="59">
        <f t="shared" ref="C172" si="35">C173+C175</f>
        <v>3437500</v>
      </c>
      <c r="D172" s="59">
        <f t="shared" ref="D172" si="36">D173+D175</f>
        <v>4828517.87</v>
      </c>
      <c r="E172" s="81">
        <f t="shared" si="32"/>
        <v>140.46597439999999</v>
      </c>
    </row>
    <row r="173" spans="1:6" ht="12.75" customHeight="1" x14ac:dyDescent="0.2">
      <c r="A173" s="37">
        <v>323</v>
      </c>
      <c r="B173" s="232" t="s">
        <v>10</v>
      </c>
      <c r="C173" s="59">
        <f t="shared" ref="C173:D173" si="37">C174</f>
        <v>437500</v>
      </c>
      <c r="D173" s="59">
        <f t="shared" si="37"/>
        <v>1975000</v>
      </c>
      <c r="E173" s="81">
        <f t="shared" si="32"/>
        <v>451.42857142857144</v>
      </c>
    </row>
    <row r="174" spans="1:6" ht="12.75" customHeight="1" x14ac:dyDescent="0.2">
      <c r="A174" s="38">
        <v>3237</v>
      </c>
      <c r="B174" s="221" t="s">
        <v>12</v>
      </c>
      <c r="C174" s="136">
        <v>437500</v>
      </c>
      <c r="D174" s="214">
        <v>1975000</v>
      </c>
      <c r="E174" s="172">
        <f t="shared" si="32"/>
        <v>451.42857142857144</v>
      </c>
    </row>
    <row r="175" spans="1:6" ht="12.75" customHeight="1" x14ac:dyDescent="0.2">
      <c r="A175" s="42">
        <v>329</v>
      </c>
      <c r="B175" s="217" t="s">
        <v>53</v>
      </c>
      <c r="C175" s="59">
        <f t="shared" ref="C175:D175" si="38">C176</f>
        <v>3000000</v>
      </c>
      <c r="D175" s="59">
        <f t="shared" si="38"/>
        <v>2853517.87</v>
      </c>
      <c r="E175" s="81">
        <f t="shared" si="32"/>
        <v>95.117262333333343</v>
      </c>
    </row>
    <row r="176" spans="1:6" ht="12.75" customHeight="1" x14ac:dyDescent="0.2">
      <c r="A176" s="38">
        <v>3299</v>
      </c>
      <c r="B176" s="187" t="s">
        <v>53</v>
      </c>
      <c r="C176" s="136">
        <v>3000000</v>
      </c>
      <c r="D176" s="214">
        <v>2853517.87</v>
      </c>
      <c r="E176" s="172">
        <f t="shared" si="32"/>
        <v>95.117262333333343</v>
      </c>
    </row>
    <row r="177" spans="1:5" ht="12.75" customHeight="1" x14ac:dyDescent="0.2">
      <c r="A177" s="42">
        <v>34</v>
      </c>
      <c r="B177" s="217" t="s">
        <v>14</v>
      </c>
      <c r="C177" s="59">
        <f t="shared" ref="C177:D178" si="39">C178</f>
        <v>3300000</v>
      </c>
      <c r="D177" s="59">
        <f t="shared" si="39"/>
        <v>0</v>
      </c>
      <c r="E177" s="81">
        <f t="shared" si="32"/>
        <v>0</v>
      </c>
    </row>
    <row r="178" spans="1:5" ht="12.75" customHeight="1" x14ac:dyDescent="0.2">
      <c r="A178" s="42">
        <v>343</v>
      </c>
      <c r="B178" s="217" t="s">
        <v>60</v>
      </c>
      <c r="C178" s="59">
        <f t="shared" si="39"/>
        <v>3300000</v>
      </c>
      <c r="D178" s="59">
        <f t="shared" si="39"/>
        <v>0</v>
      </c>
      <c r="E178" s="81">
        <f t="shared" si="32"/>
        <v>0</v>
      </c>
    </row>
    <row r="179" spans="1:5" ht="12.75" customHeight="1" x14ac:dyDescent="0.2">
      <c r="A179" s="38">
        <v>3432</v>
      </c>
      <c r="B179" s="187" t="s">
        <v>119</v>
      </c>
      <c r="C179" s="136">
        <v>3300000</v>
      </c>
      <c r="D179" s="214">
        <v>0</v>
      </c>
      <c r="E179" s="172">
        <f t="shared" si="32"/>
        <v>0</v>
      </c>
    </row>
    <row r="180" spans="1:5" ht="12.75" customHeight="1" x14ac:dyDescent="0.2">
      <c r="A180" s="37">
        <v>36</v>
      </c>
      <c r="B180" s="48" t="s">
        <v>163</v>
      </c>
      <c r="C180" s="59">
        <f t="shared" ref="C180:D180" si="40">C181</f>
        <v>7871500</v>
      </c>
      <c r="D180" s="59">
        <f t="shared" si="40"/>
        <v>7073412.4199999999</v>
      </c>
      <c r="E180" s="81">
        <f t="shared" si="32"/>
        <v>89.8610483389443</v>
      </c>
    </row>
    <row r="181" spans="1:5" ht="12.75" customHeight="1" x14ac:dyDescent="0.2">
      <c r="A181" s="37">
        <v>363</v>
      </c>
      <c r="B181" s="217" t="s">
        <v>111</v>
      </c>
      <c r="C181" s="59">
        <f>C183+C182</f>
        <v>7871500</v>
      </c>
      <c r="D181" s="59">
        <f>D183+D182</f>
        <v>7073412.4199999999</v>
      </c>
      <c r="E181" s="81">
        <f t="shared" si="32"/>
        <v>89.8610483389443</v>
      </c>
    </row>
    <row r="182" spans="1:5" ht="12.75" customHeight="1" x14ac:dyDescent="0.2">
      <c r="A182" s="38">
        <v>3631</v>
      </c>
      <c r="B182" s="187" t="s">
        <v>137</v>
      </c>
      <c r="C182" s="228">
        <v>26500</v>
      </c>
      <c r="D182" s="229">
        <v>0</v>
      </c>
      <c r="E182" s="172">
        <f t="shared" si="32"/>
        <v>0</v>
      </c>
    </row>
    <row r="183" spans="1:5" ht="12.75" customHeight="1" x14ac:dyDescent="0.2">
      <c r="A183" s="38">
        <v>3632</v>
      </c>
      <c r="B183" s="187" t="s">
        <v>112</v>
      </c>
      <c r="C183" s="228">
        <v>7845000</v>
      </c>
      <c r="D183" s="229">
        <v>7073412.4199999999</v>
      </c>
      <c r="E183" s="230">
        <f t="shared" si="32"/>
        <v>90.164594263862327</v>
      </c>
    </row>
    <row r="184" spans="1:5" ht="12.75" customHeight="1" x14ac:dyDescent="0.2">
      <c r="A184" s="44"/>
      <c r="B184" s="250"/>
      <c r="E184" s="226"/>
    </row>
    <row r="185" spans="1:5" ht="25.5" x14ac:dyDescent="0.2">
      <c r="A185" s="42" t="s">
        <v>87</v>
      </c>
      <c r="B185" s="48" t="s">
        <v>100</v>
      </c>
      <c r="C185" s="59">
        <f t="shared" ref="C185:D185" si="41">C186</f>
        <v>12125000</v>
      </c>
      <c r="D185" s="59">
        <f t="shared" si="41"/>
        <v>6119983.2999999998</v>
      </c>
      <c r="E185" s="81">
        <f t="shared" si="32"/>
        <v>50.474089072164951</v>
      </c>
    </row>
    <row r="186" spans="1:5" ht="12.75" hidden="1" customHeight="1" x14ac:dyDescent="0.2">
      <c r="A186" s="42">
        <v>3</v>
      </c>
      <c r="B186" s="232" t="s">
        <v>36</v>
      </c>
      <c r="C186" s="59">
        <f>C187+C191</f>
        <v>12125000</v>
      </c>
      <c r="D186" s="59">
        <f>D187+D191</f>
        <v>6119983.2999999998</v>
      </c>
      <c r="E186" s="81">
        <f t="shared" si="32"/>
        <v>50.474089072164951</v>
      </c>
    </row>
    <row r="187" spans="1:5" ht="12.75" customHeight="1" x14ac:dyDescent="0.2">
      <c r="A187" s="42">
        <v>36</v>
      </c>
      <c r="B187" s="48" t="s">
        <v>163</v>
      </c>
      <c r="C187" s="59">
        <f t="shared" ref="C187:D187" si="42">C188</f>
        <v>11480900</v>
      </c>
      <c r="D187" s="59">
        <f t="shared" si="42"/>
        <v>6025883.8399999999</v>
      </c>
      <c r="E187" s="81">
        <f t="shared" si="32"/>
        <v>52.486162583072762</v>
      </c>
    </row>
    <row r="188" spans="1:5" ht="12.75" customHeight="1" x14ac:dyDescent="0.2">
      <c r="A188" s="42">
        <v>363</v>
      </c>
      <c r="B188" s="217" t="s">
        <v>111</v>
      </c>
      <c r="C188" s="59">
        <f t="shared" ref="C188" si="43">C189+C190</f>
        <v>11480900</v>
      </c>
      <c r="D188" s="59">
        <f t="shared" ref="D188" si="44">D189+D190</f>
        <v>6025883.8399999999</v>
      </c>
      <c r="E188" s="81">
        <f>D188/C188*100</f>
        <v>52.486162583072762</v>
      </c>
    </row>
    <row r="189" spans="1:5" ht="12.75" customHeight="1" x14ac:dyDescent="0.2">
      <c r="A189" s="38">
        <v>3631</v>
      </c>
      <c r="B189" s="187" t="s">
        <v>137</v>
      </c>
      <c r="C189" s="136">
        <v>2600000</v>
      </c>
      <c r="D189" s="214">
        <v>1562253.07</v>
      </c>
      <c r="E189" s="172">
        <f t="shared" si="32"/>
        <v>60.086656538461533</v>
      </c>
    </row>
    <row r="190" spans="1:5" ht="12.75" customHeight="1" x14ac:dyDescent="0.2">
      <c r="A190" s="38">
        <v>3632</v>
      </c>
      <c r="B190" s="187" t="s">
        <v>112</v>
      </c>
      <c r="C190" s="228">
        <v>8880900</v>
      </c>
      <c r="D190" s="229">
        <v>4463630.7699999996</v>
      </c>
      <c r="E190" s="172">
        <f t="shared" si="32"/>
        <v>50.261018252654566</v>
      </c>
    </row>
    <row r="191" spans="1:5" ht="12.75" customHeight="1" x14ac:dyDescent="0.2">
      <c r="A191" s="37">
        <v>38</v>
      </c>
      <c r="B191" s="241" t="s">
        <v>56</v>
      </c>
      <c r="C191" s="231">
        <f t="shared" ref="C191:D192" si="45">C192</f>
        <v>644100</v>
      </c>
      <c r="D191" s="231">
        <f t="shared" si="45"/>
        <v>94099.46</v>
      </c>
      <c r="E191" s="81">
        <f t="shared" si="32"/>
        <v>14.609448843347309</v>
      </c>
    </row>
    <row r="192" spans="1:5" ht="12.75" customHeight="1" x14ac:dyDescent="0.2">
      <c r="A192" s="37">
        <v>381</v>
      </c>
      <c r="B192" s="241" t="s">
        <v>35</v>
      </c>
      <c r="C192" s="231">
        <f t="shared" si="45"/>
        <v>644100</v>
      </c>
      <c r="D192" s="231">
        <f t="shared" si="45"/>
        <v>94099.46</v>
      </c>
      <c r="E192" s="81">
        <f t="shared" si="32"/>
        <v>14.609448843347309</v>
      </c>
    </row>
    <row r="193" spans="1:5" ht="12.75" customHeight="1" x14ac:dyDescent="0.2">
      <c r="A193" s="38">
        <v>3811</v>
      </c>
      <c r="B193" s="187" t="s">
        <v>18</v>
      </c>
      <c r="C193" s="136">
        <v>644100</v>
      </c>
      <c r="D193" s="214">
        <v>94099.46</v>
      </c>
      <c r="E193" s="172">
        <f t="shared" si="32"/>
        <v>14.609448843347309</v>
      </c>
    </row>
    <row r="194" spans="1:5" ht="12.75" customHeight="1" x14ac:dyDescent="0.2">
      <c r="A194" s="38"/>
      <c r="B194" s="187"/>
      <c r="E194" s="226"/>
    </row>
    <row r="195" spans="1:5" ht="38.25" x14ac:dyDescent="0.2">
      <c r="A195" s="42" t="s">
        <v>88</v>
      </c>
      <c r="B195" s="48" t="s">
        <v>168</v>
      </c>
      <c r="C195" s="59">
        <f t="shared" ref="C195:D195" si="46">C196</f>
        <v>400000</v>
      </c>
      <c r="D195" s="59">
        <f t="shared" si="46"/>
        <v>400000</v>
      </c>
      <c r="E195" s="81">
        <f t="shared" si="32"/>
        <v>100</v>
      </c>
    </row>
    <row r="196" spans="1:5" ht="12.75" hidden="1" customHeight="1" x14ac:dyDescent="0.2">
      <c r="A196" s="42">
        <v>3</v>
      </c>
      <c r="B196" s="232" t="s">
        <v>36</v>
      </c>
      <c r="C196" s="59">
        <f>C197</f>
        <v>400000</v>
      </c>
      <c r="D196" s="59">
        <f>D197</f>
        <v>400000</v>
      </c>
      <c r="E196" s="81">
        <f t="shared" si="32"/>
        <v>100</v>
      </c>
    </row>
    <row r="197" spans="1:5" ht="12.75" customHeight="1" x14ac:dyDescent="0.2">
      <c r="A197" s="42">
        <v>35</v>
      </c>
      <c r="B197" s="241" t="s">
        <v>15</v>
      </c>
      <c r="C197" s="59">
        <f t="shared" ref="C197:D198" si="47">C198</f>
        <v>400000</v>
      </c>
      <c r="D197" s="59">
        <f t="shared" si="47"/>
        <v>400000</v>
      </c>
      <c r="E197" s="81">
        <f t="shared" si="32"/>
        <v>100</v>
      </c>
    </row>
    <row r="198" spans="1:5" ht="12.75" customHeight="1" x14ac:dyDescent="0.2">
      <c r="A198" s="37">
        <v>352</v>
      </c>
      <c r="B198" s="232" t="s">
        <v>211</v>
      </c>
      <c r="C198" s="59">
        <f t="shared" si="47"/>
        <v>400000</v>
      </c>
      <c r="D198" s="59">
        <f t="shared" si="47"/>
        <v>400000</v>
      </c>
      <c r="E198" s="81">
        <f t="shared" si="32"/>
        <v>100</v>
      </c>
    </row>
    <row r="199" spans="1:5" ht="12.75" customHeight="1" x14ac:dyDescent="0.2">
      <c r="A199" s="38">
        <v>3522</v>
      </c>
      <c r="B199" s="235" t="s">
        <v>212</v>
      </c>
      <c r="C199" s="136">
        <v>400000</v>
      </c>
      <c r="D199" s="214">
        <v>400000</v>
      </c>
      <c r="E199" s="172">
        <f t="shared" si="32"/>
        <v>100</v>
      </c>
    </row>
    <row r="200" spans="1:5" ht="12.75" customHeight="1" x14ac:dyDescent="0.2">
      <c r="A200" s="38"/>
      <c r="B200" s="187"/>
      <c r="E200" s="226"/>
    </row>
    <row r="201" spans="1:5" ht="12.75" customHeight="1" x14ac:dyDescent="0.2">
      <c r="A201" s="42" t="s">
        <v>89</v>
      </c>
      <c r="B201" s="48" t="s">
        <v>101</v>
      </c>
      <c r="C201" s="59">
        <f>C202</f>
        <v>1062000</v>
      </c>
      <c r="D201" s="59">
        <f>D202</f>
        <v>634666.19999999995</v>
      </c>
      <c r="E201" s="81">
        <f t="shared" si="32"/>
        <v>59.761412429378524</v>
      </c>
    </row>
    <row r="202" spans="1:5" ht="12.75" hidden="1" customHeight="1" x14ac:dyDescent="0.2">
      <c r="A202" s="42">
        <v>3</v>
      </c>
      <c r="B202" s="232" t="s">
        <v>36</v>
      </c>
      <c r="C202" s="59">
        <f>C203+C206</f>
        <v>1062000</v>
      </c>
      <c r="D202" s="59">
        <f>D203+D206</f>
        <v>634666.19999999995</v>
      </c>
      <c r="E202" s="81">
        <f t="shared" si="32"/>
        <v>59.761412429378524</v>
      </c>
    </row>
    <row r="203" spans="1:5" ht="12.75" customHeight="1" x14ac:dyDescent="0.2">
      <c r="A203" s="37">
        <v>36</v>
      </c>
      <c r="B203" s="48" t="s">
        <v>163</v>
      </c>
      <c r="C203" s="59">
        <f t="shared" ref="C203:D204" si="48">C204</f>
        <v>100000</v>
      </c>
      <c r="D203" s="59">
        <f t="shared" si="48"/>
        <v>0</v>
      </c>
      <c r="E203" s="81">
        <f>D203/C203*100</f>
        <v>0</v>
      </c>
    </row>
    <row r="204" spans="1:5" ht="12.75" customHeight="1" x14ac:dyDescent="0.2">
      <c r="A204" s="37">
        <v>363</v>
      </c>
      <c r="B204" s="217" t="s">
        <v>111</v>
      </c>
      <c r="C204" s="59">
        <f t="shared" si="48"/>
        <v>100000</v>
      </c>
      <c r="D204" s="59">
        <f t="shared" si="48"/>
        <v>0</v>
      </c>
      <c r="E204" s="81">
        <f t="shared" si="32"/>
        <v>0</v>
      </c>
    </row>
    <row r="205" spans="1:5" ht="12.75" customHeight="1" x14ac:dyDescent="0.2">
      <c r="A205" s="38">
        <v>3632</v>
      </c>
      <c r="B205" s="187" t="s">
        <v>112</v>
      </c>
      <c r="C205" s="136">
        <v>100000</v>
      </c>
      <c r="D205" s="214">
        <v>0</v>
      </c>
      <c r="E205" s="172">
        <f t="shared" si="32"/>
        <v>0</v>
      </c>
    </row>
    <row r="206" spans="1:5" ht="12.75" customHeight="1" x14ac:dyDescent="0.2">
      <c r="A206" s="37">
        <v>38</v>
      </c>
      <c r="B206" s="241" t="s">
        <v>56</v>
      </c>
      <c r="C206" s="59">
        <f>C207</f>
        <v>962000</v>
      </c>
      <c r="D206" s="59">
        <f>D207</f>
        <v>634666.19999999995</v>
      </c>
      <c r="E206" s="81">
        <f t="shared" si="32"/>
        <v>65.973617463617458</v>
      </c>
    </row>
    <row r="207" spans="1:5" ht="12.75" customHeight="1" x14ac:dyDescent="0.2">
      <c r="A207" s="37">
        <v>381</v>
      </c>
      <c r="B207" s="241" t="s">
        <v>35</v>
      </c>
      <c r="C207" s="59">
        <f t="shared" ref="C207:D207" si="49">C208</f>
        <v>962000</v>
      </c>
      <c r="D207" s="59">
        <f t="shared" si="49"/>
        <v>634666.19999999995</v>
      </c>
      <c r="E207" s="81">
        <f t="shared" si="32"/>
        <v>65.973617463617458</v>
      </c>
    </row>
    <row r="208" spans="1:5" ht="12.75" customHeight="1" x14ac:dyDescent="0.2">
      <c r="A208" s="38">
        <v>3811</v>
      </c>
      <c r="B208" s="187" t="s">
        <v>18</v>
      </c>
      <c r="C208" s="136">
        <v>962000</v>
      </c>
      <c r="D208" s="214">
        <v>634666.19999999995</v>
      </c>
      <c r="E208" s="172">
        <f>D208/C208*100</f>
        <v>65.973617463617458</v>
      </c>
    </row>
    <row r="209" spans="1:5" ht="10.5" customHeight="1" x14ac:dyDescent="0.2">
      <c r="A209" s="38"/>
      <c r="B209" s="187"/>
      <c r="C209" s="214"/>
      <c r="D209" s="214"/>
      <c r="E209" s="218"/>
    </row>
    <row r="210" spans="1:5" ht="24.6" customHeight="1" x14ac:dyDescent="0.2">
      <c r="A210" s="42" t="s">
        <v>129</v>
      </c>
      <c r="B210" s="48" t="s">
        <v>125</v>
      </c>
      <c r="C210" s="59">
        <f>C211</f>
        <v>953000</v>
      </c>
      <c r="D210" s="59">
        <f>D211</f>
        <v>931625</v>
      </c>
      <c r="E210" s="81">
        <f t="shared" si="32"/>
        <v>97.757082896117524</v>
      </c>
    </row>
    <row r="211" spans="1:5" ht="12.75" hidden="1" customHeight="1" x14ac:dyDescent="0.2">
      <c r="A211" s="42">
        <v>3</v>
      </c>
      <c r="B211" s="232" t="s">
        <v>36</v>
      </c>
      <c r="C211" s="59">
        <f t="shared" ref="C211" si="50">C212+C215</f>
        <v>953000</v>
      </c>
      <c r="D211" s="59">
        <f t="shared" ref="D211" si="51">D212+D215</f>
        <v>931625</v>
      </c>
      <c r="E211" s="81">
        <f t="shared" si="32"/>
        <v>97.757082896117524</v>
      </c>
    </row>
    <row r="212" spans="1:5" ht="12.75" customHeight="1" x14ac:dyDescent="0.2">
      <c r="A212" s="42">
        <v>32</v>
      </c>
      <c r="B212" s="241" t="s">
        <v>2</v>
      </c>
      <c r="C212" s="59">
        <f t="shared" ref="C212:D213" si="52">C213</f>
        <v>933000</v>
      </c>
      <c r="D212" s="59">
        <f t="shared" si="52"/>
        <v>931625</v>
      </c>
      <c r="E212" s="81">
        <f t="shared" si="32"/>
        <v>99.852625937834944</v>
      </c>
    </row>
    <row r="213" spans="1:5" ht="12.75" customHeight="1" x14ac:dyDescent="0.2">
      <c r="A213" s="42">
        <v>323</v>
      </c>
      <c r="B213" s="232" t="s">
        <v>10</v>
      </c>
      <c r="C213" s="59">
        <f t="shared" si="52"/>
        <v>933000</v>
      </c>
      <c r="D213" s="59">
        <f t="shared" si="52"/>
        <v>931625</v>
      </c>
      <c r="E213" s="81">
        <f t="shared" si="32"/>
        <v>99.852625937834944</v>
      </c>
    </row>
    <row r="214" spans="1:5" ht="12.75" customHeight="1" x14ac:dyDescent="0.2">
      <c r="A214" s="38">
        <v>3237</v>
      </c>
      <c r="B214" s="221" t="s">
        <v>12</v>
      </c>
      <c r="C214" s="136">
        <v>933000</v>
      </c>
      <c r="D214" s="214">
        <v>931625</v>
      </c>
      <c r="E214" s="172">
        <f>D214/C214*100</f>
        <v>99.852625937834944</v>
      </c>
    </row>
    <row r="215" spans="1:5" ht="12.75" customHeight="1" x14ac:dyDescent="0.2">
      <c r="A215" s="42">
        <v>34</v>
      </c>
      <c r="B215" s="241" t="s">
        <v>14</v>
      </c>
      <c r="C215" s="59">
        <f t="shared" ref="C215:D216" si="53">C216</f>
        <v>20000</v>
      </c>
      <c r="D215" s="59">
        <f t="shared" si="53"/>
        <v>0</v>
      </c>
      <c r="E215" s="81">
        <f t="shared" si="32"/>
        <v>0</v>
      </c>
    </row>
    <row r="216" spans="1:5" ht="12.75" customHeight="1" x14ac:dyDescent="0.2">
      <c r="A216" s="42">
        <v>343</v>
      </c>
      <c r="B216" s="217" t="s">
        <v>60</v>
      </c>
      <c r="C216" s="59">
        <f t="shared" si="53"/>
        <v>20000</v>
      </c>
      <c r="D216" s="59">
        <f t="shared" si="53"/>
        <v>0</v>
      </c>
      <c r="E216" s="81">
        <f t="shared" ref="E216:E217" si="54">D216/C216*100</f>
        <v>0</v>
      </c>
    </row>
    <row r="217" spans="1:5" ht="12.75" customHeight="1" x14ac:dyDescent="0.2">
      <c r="A217" s="38">
        <v>3432</v>
      </c>
      <c r="B217" s="187" t="s">
        <v>119</v>
      </c>
      <c r="C217" s="136">
        <v>20000</v>
      </c>
      <c r="D217" s="214">
        <v>0</v>
      </c>
      <c r="E217" s="172">
        <f t="shared" si="54"/>
        <v>0</v>
      </c>
    </row>
    <row r="218" spans="1:5" ht="10.5" customHeight="1" x14ac:dyDescent="0.2">
      <c r="A218" s="38"/>
      <c r="B218" s="187"/>
      <c r="C218" s="214"/>
      <c r="D218" s="214"/>
      <c r="E218" s="218"/>
    </row>
    <row r="219" spans="1:5" ht="38.25" x14ac:dyDescent="0.2">
      <c r="A219" s="42" t="s">
        <v>238</v>
      </c>
      <c r="B219" s="48" t="s">
        <v>239</v>
      </c>
      <c r="C219" s="59">
        <f t="shared" ref="C219:D219" si="55">C220</f>
        <v>0</v>
      </c>
      <c r="D219" s="59">
        <f t="shared" si="55"/>
        <v>5397872.46</v>
      </c>
      <c r="E219" s="81" t="s">
        <v>155</v>
      </c>
    </row>
    <row r="220" spans="1:5" ht="12.75" hidden="1" customHeight="1" x14ac:dyDescent="0.2">
      <c r="A220" s="42">
        <v>3</v>
      </c>
      <c r="B220" s="232" t="s">
        <v>36</v>
      </c>
      <c r="C220" s="59">
        <f>C221</f>
        <v>0</v>
      </c>
      <c r="D220" s="59">
        <f>D221</f>
        <v>5397872.46</v>
      </c>
      <c r="E220" s="81" t="s">
        <v>155</v>
      </c>
    </row>
    <row r="221" spans="1:5" ht="12.75" customHeight="1" x14ac:dyDescent="0.2">
      <c r="A221" s="37">
        <v>36</v>
      </c>
      <c r="B221" s="48" t="s">
        <v>163</v>
      </c>
      <c r="C221" s="59">
        <f t="shared" ref="C221:D221" si="56">C222</f>
        <v>0</v>
      </c>
      <c r="D221" s="59">
        <f t="shared" si="56"/>
        <v>5397872.46</v>
      </c>
      <c r="E221" s="81" t="s">
        <v>155</v>
      </c>
    </row>
    <row r="222" spans="1:5" ht="12.75" customHeight="1" x14ac:dyDescent="0.2">
      <c r="A222" s="37">
        <v>363</v>
      </c>
      <c r="B222" s="217" t="s">
        <v>111</v>
      </c>
      <c r="C222" s="59">
        <f>C223</f>
        <v>0</v>
      </c>
      <c r="D222" s="59">
        <f>D223</f>
        <v>5397872.46</v>
      </c>
      <c r="E222" s="81" t="s">
        <v>155</v>
      </c>
    </row>
    <row r="223" spans="1:5" ht="12.75" customHeight="1" x14ac:dyDescent="0.2">
      <c r="A223" s="38">
        <v>3632</v>
      </c>
      <c r="B223" s="187" t="s">
        <v>112</v>
      </c>
      <c r="C223" s="228">
        <v>0</v>
      </c>
      <c r="D223" s="229">
        <v>5397872.46</v>
      </c>
      <c r="E223" s="172" t="s">
        <v>155</v>
      </c>
    </row>
    <row r="224" spans="1:5" ht="9" customHeight="1" x14ac:dyDescent="0.2">
      <c r="A224" s="44"/>
      <c r="B224" s="250"/>
      <c r="E224" s="218"/>
    </row>
    <row r="225" spans="1:5" ht="25.5" x14ac:dyDescent="0.2">
      <c r="A225" s="42" t="s">
        <v>130</v>
      </c>
      <c r="B225" s="48" t="s">
        <v>124</v>
      </c>
      <c r="C225" s="59">
        <f t="shared" ref="C225:D225" si="57">C226</f>
        <v>5545000</v>
      </c>
      <c r="D225" s="59">
        <f t="shared" si="57"/>
        <v>5100154.8</v>
      </c>
      <c r="E225" s="81">
        <f t="shared" ref="E225:E277" si="58">D225/C225*100</f>
        <v>91.977543733092872</v>
      </c>
    </row>
    <row r="226" spans="1:5" ht="12.75" hidden="1" customHeight="1" x14ac:dyDescent="0.2">
      <c r="A226" s="42">
        <v>3</v>
      </c>
      <c r="B226" s="232" t="s">
        <v>36</v>
      </c>
      <c r="C226" s="59">
        <f>C227</f>
        <v>5545000</v>
      </c>
      <c r="D226" s="59">
        <f>D227</f>
        <v>5100154.8</v>
      </c>
      <c r="E226" s="81">
        <f t="shared" si="58"/>
        <v>91.977543733092872</v>
      </c>
    </row>
    <row r="227" spans="1:5" ht="11.25" customHeight="1" x14ac:dyDescent="0.2">
      <c r="A227" s="37">
        <v>36</v>
      </c>
      <c r="B227" s="48" t="s">
        <v>163</v>
      </c>
      <c r="C227" s="59">
        <f t="shared" ref="C227:D227" si="59">C228</f>
        <v>5545000</v>
      </c>
      <c r="D227" s="59">
        <f t="shared" si="59"/>
        <v>5100154.8</v>
      </c>
      <c r="E227" s="81">
        <f t="shared" si="58"/>
        <v>91.977543733092872</v>
      </c>
    </row>
    <row r="228" spans="1:5" ht="11.25" customHeight="1" x14ac:dyDescent="0.2">
      <c r="A228" s="37">
        <v>363</v>
      </c>
      <c r="B228" s="217" t="s">
        <v>111</v>
      </c>
      <c r="C228" s="59">
        <f>C229</f>
        <v>5545000</v>
      </c>
      <c r="D228" s="59">
        <f>D229</f>
        <v>5100154.8</v>
      </c>
      <c r="E228" s="81">
        <f t="shared" si="58"/>
        <v>91.977543733092872</v>
      </c>
    </row>
    <row r="229" spans="1:5" ht="11.25" customHeight="1" x14ac:dyDescent="0.2">
      <c r="A229" s="38">
        <v>3632</v>
      </c>
      <c r="B229" s="187" t="s">
        <v>112</v>
      </c>
      <c r="C229" s="228">
        <v>5545000</v>
      </c>
      <c r="D229" s="229">
        <v>5100154.8</v>
      </c>
      <c r="E229" s="172">
        <f t="shared" si="58"/>
        <v>91.977543733092872</v>
      </c>
    </row>
    <row r="230" spans="1:5" ht="9.75" customHeight="1" x14ac:dyDescent="0.2">
      <c r="A230" s="38"/>
      <c r="B230" s="187"/>
      <c r="C230" s="229"/>
      <c r="D230" s="229"/>
      <c r="E230" s="233"/>
    </row>
    <row r="231" spans="1:5" ht="25.5" x14ac:dyDescent="0.2">
      <c r="A231" s="42" t="s">
        <v>151</v>
      </c>
      <c r="B231" s="48" t="s">
        <v>152</v>
      </c>
      <c r="C231" s="59">
        <f t="shared" ref="C231:D231" si="60">C232</f>
        <v>6926000</v>
      </c>
      <c r="D231" s="59">
        <f t="shared" si="60"/>
        <v>4273307.37</v>
      </c>
      <c r="E231" s="234">
        <f t="shared" si="58"/>
        <v>61.699500000000008</v>
      </c>
    </row>
    <row r="232" spans="1:5" ht="12.75" hidden="1" customHeight="1" x14ac:dyDescent="0.2">
      <c r="A232" s="42">
        <v>3</v>
      </c>
      <c r="B232" s="232" t="s">
        <v>36</v>
      </c>
      <c r="C232" s="59">
        <f>C233</f>
        <v>6926000</v>
      </c>
      <c r="D232" s="59">
        <f>D233</f>
        <v>4273307.37</v>
      </c>
      <c r="E232" s="234">
        <f t="shared" si="58"/>
        <v>61.699500000000008</v>
      </c>
    </row>
    <row r="233" spans="1:5" ht="12.75" customHeight="1" x14ac:dyDescent="0.2">
      <c r="A233" s="37">
        <v>36</v>
      </c>
      <c r="B233" s="48" t="s">
        <v>163</v>
      </c>
      <c r="C233" s="59">
        <f t="shared" ref="C233:D233" si="61">C234</f>
        <v>6926000</v>
      </c>
      <c r="D233" s="59">
        <f t="shared" si="61"/>
        <v>4273307.37</v>
      </c>
      <c r="E233" s="234">
        <f>D233/C233*100</f>
        <v>61.699500000000008</v>
      </c>
    </row>
    <row r="234" spans="1:5" ht="12.75" customHeight="1" x14ac:dyDescent="0.2">
      <c r="A234" s="37">
        <v>363</v>
      </c>
      <c r="B234" s="217" t="s">
        <v>111</v>
      </c>
      <c r="C234" s="59">
        <f>C235+C236</f>
        <v>6926000</v>
      </c>
      <c r="D234" s="59">
        <f>D235+D236</f>
        <v>4273307.37</v>
      </c>
      <c r="E234" s="234">
        <f t="shared" si="58"/>
        <v>61.699500000000008</v>
      </c>
    </row>
    <row r="235" spans="1:5" ht="12.75" customHeight="1" x14ac:dyDescent="0.2">
      <c r="A235" s="38">
        <v>3631</v>
      </c>
      <c r="B235" s="187" t="s">
        <v>137</v>
      </c>
      <c r="C235" s="228">
        <v>125000</v>
      </c>
      <c r="D235" s="229">
        <v>124368.34</v>
      </c>
      <c r="E235" s="230">
        <f t="shared" si="58"/>
        <v>99.494671999999994</v>
      </c>
    </row>
    <row r="236" spans="1:5" ht="12.75" customHeight="1" x14ac:dyDescent="0.2">
      <c r="A236" s="38">
        <v>3632</v>
      </c>
      <c r="B236" s="187" t="s">
        <v>112</v>
      </c>
      <c r="C236" s="228">
        <v>6801000</v>
      </c>
      <c r="D236" s="229">
        <v>4148939.03</v>
      </c>
      <c r="E236" s="230">
        <f t="shared" si="58"/>
        <v>61.004837965005144</v>
      </c>
    </row>
    <row r="237" spans="1:5" ht="7.5" customHeight="1" x14ac:dyDescent="0.2">
      <c r="A237" s="38"/>
      <c r="B237" s="187"/>
      <c r="E237" s="233"/>
    </row>
    <row r="238" spans="1:5" ht="12.75" customHeight="1" x14ac:dyDescent="0.2">
      <c r="A238" s="42" t="s">
        <v>153</v>
      </c>
      <c r="B238" s="48" t="s">
        <v>154</v>
      </c>
      <c r="C238" s="59">
        <f t="shared" ref="C238:D239" si="62">C239</f>
        <v>2540000</v>
      </c>
      <c r="D238" s="59">
        <f t="shared" si="62"/>
        <v>822840.12</v>
      </c>
      <c r="E238" s="234">
        <f t="shared" si="58"/>
        <v>32.39528031496063</v>
      </c>
    </row>
    <row r="239" spans="1:5" ht="12.75" hidden="1" customHeight="1" x14ac:dyDescent="0.2">
      <c r="A239" s="42">
        <v>3</v>
      </c>
      <c r="B239" s="232" t="s">
        <v>36</v>
      </c>
      <c r="C239" s="59">
        <f t="shared" si="62"/>
        <v>2540000</v>
      </c>
      <c r="D239" s="59">
        <f t="shared" si="62"/>
        <v>822840.12</v>
      </c>
      <c r="E239" s="234">
        <f t="shared" si="58"/>
        <v>32.39528031496063</v>
      </c>
    </row>
    <row r="240" spans="1:5" ht="12.75" customHeight="1" x14ac:dyDescent="0.2">
      <c r="A240" s="42">
        <v>38</v>
      </c>
      <c r="B240" s="48" t="s">
        <v>56</v>
      </c>
      <c r="C240" s="59">
        <f t="shared" ref="C240:D241" si="63">C241</f>
        <v>2540000</v>
      </c>
      <c r="D240" s="59">
        <f t="shared" si="63"/>
        <v>822840.12</v>
      </c>
      <c r="E240" s="234">
        <f t="shared" si="58"/>
        <v>32.39528031496063</v>
      </c>
    </row>
    <row r="241" spans="1:6" ht="12.75" customHeight="1" x14ac:dyDescent="0.2">
      <c r="A241" s="42">
        <v>386</v>
      </c>
      <c r="B241" s="48" t="s">
        <v>113</v>
      </c>
      <c r="C241" s="59">
        <f t="shared" si="63"/>
        <v>2540000</v>
      </c>
      <c r="D241" s="59">
        <f t="shared" si="63"/>
        <v>822840.12</v>
      </c>
      <c r="E241" s="234">
        <f t="shared" si="58"/>
        <v>32.39528031496063</v>
      </c>
    </row>
    <row r="242" spans="1:6" ht="25.5" customHeight="1" x14ac:dyDescent="0.2">
      <c r="A242" s="38">
        <v>3861</v>
      </c>
      <c r="B242" s="221" t="s">
        <v>115</v>
      </c>
      <c r="C242" s="136">
        <v>2540000</v>
      </c>
      <c r="D242" s="214">
        <v>822840.12</v>
      </c>
      <c r="E242" s="230">
        <f t="shared" si="58"/>
        <v>32.39528031496063</v>
      </c>
    </row>
    <row r="243" spans="1:6" ht="8.25" customHeight="1" x14ac:dyDescent="0.2">
      <c r="A243" s="38"/>
      <c r="B243" s="187"/>
      <c r="C243" s="229"/>
      <c r="D243" s="229"/>
      <c r="E243" s="233"/>
    </row>
    <row r="244" spans="1:6" ht="12.75" customHeight="1" x14ac:dyDescent="0.2">
      <c r="A244" s="42" t="s">
        <v>142</v>
      </c>
      <c r="B244" s="48" t="s">
        <v>139</v>
      </c>
      <c r="C244" s="59">
        <f t="shared" ref="C244:D247" si="64">C245</f>
        <v>316000</v>
      </c>
      <c r="D244" s="59">
        <f t="shared" si="64"/>
        <v>111875</v>
      </c>
      <c r="E244" s="81">
        <f t="shared" si="58"/>
        <v>35.403481012658226</v>
      </c>
    </row>
    <row r="245" spans="1:6" ht="11.45" hidden="1" customHeight="1" x14ac:dyDescent="0.2">
      <c r="A245" s="42">
        <v>3</v>
      </c>
      <c r="B245" s="232" t="s">
        <v>36</v>
      </c>
      <c r="C245" s="59">
        <f>C246</f>
        <v>316000</v>
      </c>
      <c r="D245" s="59">
        <f>D246</f>
        <v>111875</v>
      </c>
      <c r="E245" s="81">
        <f t="shared" si="58"/>
        <v>35.403481012658226</v>
      </c>
    </row>
    <row r="246" spans="1:6" ht="12.75" customHeight="1" x14ac:dyDescent="0.2">
      <c r="A246" s="42">
        <v>32</v>
      </c>
      <c r="B246" s="241" t="s">
        <v>2</v>
      </c>
      <c r="C246" s="59">
        <f>C247+C249</f>
        <v>316000</v>
      </c>
      <c r="D246" s="59">
        <f>D247+D249</f>
        <v>111875</v>
      </c>
      <c r="E246" s="81">
        <f t="shared" si="58"/>
        <v>35.403481012658226</v>
      </c>
    </row>
    <row r="247" spans="1:6" ht="12.75" customHeight="1" x14ac:dyDescent="0.2">
      <c r="A247" s="37">
        <v>323</v>
      </c>
      <c r="B247" s="232" t="s">
        <v>10</v>
      </c>
      <c r="C247" s="59">
        <f t="shared" si="64"/>
        <v>116000</v>
      </c>
      <c r="D247" s="59">
        <f t="shared" si="64"/>
        <v>111875</v>
      </c>
      <c r="E247" s="81">
        <f t="shared" si="58"/>
        <v>96.443965517241381</v>
      </c>
    </row>
    <row r="248" spans="1:6" ht="12.75" customHeight="1" x14ac:dyDescent="0.2">
      <c r="A248" s="38">
        <v>3237</v>
      </c>
      <c r="B248" s="221" t="s">
        <v>12</v>
      </c>
      <c r="C248" s="136">
        <v>116000</v>
      </c>
      <c r="D248" s="214">
        <v>111875</v>
      </c>
      <c r="E248" s="172">
        <f t="shared" si="58"/>
        <v>96.443965517241381</v>
      </c>
    </row>
    <row r="249" spans="1:6" x14ac:dyDescent="0.2">
      <c r="A249" s="42">
        <v>329</v>
      </c>
      <c r="B249" s="217" t="s">
        <v>53</v>
      </c>
      <c r="C249" s="59">
        <f>C250</f>
        <v>200000</v>
      </c>
      <c r="D249" s="59">
        <f>D250</f>
        <v>0</v>
      </c>
      <c r="E249" s="81">
        <f t="shared" si="58"/>
        <v>0</v>
      </c>
    </row>
    <row r="250" spans="1:6" ht="12.75" customHeight="1" x14ac:dyDescent="0.2">
      <c r="A250" s="38">
        <v>3299</v>
      </c>
      <c r="B250" s="187" t="s">
        <v>53</v>
      </c>
      <c r="C250" s="136">
        <v>200000</v>
      </c>
      <c r="D250" s="214">
        <v>0</v>
      </c>
      <c r="E250" s="172">
        <f t="shared" si="58"/>
        <v>0</v>
      </c>
    </row>
    <row r="251" spans="1:6" ht="12" customHeight="1" x14ac:dyDescent="0.2">
      <c r="A251" s="38"/>
      <c r="B251" s="235"/>
      <c r="C251" s="214"/>
      <c r="D251" s="214"/>
      <c r="E251" s="218"/>
    </row>
    <row r="252" spans="1:6" ht="12.75" customHeight="1" x14ac:dyDescent="0.2">
      <c r="A252" s="42" t="s">
        <v>145</v>
      </c>
      <c r="B252" s="48" t="s">
        <v>138</v>
      </c>
      <c r="C252" s="59">
        <f t="shared" ref="C252:D253" si="65">C253</f>
        <v>47000</v>
      </c>
      <c r="D252" s="59">
        <f t="shared" si="65"/>
        <v>46902.5</v>
      </c>
      <c r="E252" s="81">
        <f t="shared" si="58"/>
        <v>99.792553191489361</v>
      </c>
    </row>
    <row r="253" spans="1:6" ht="12.75" hidden="1" customHeight="1" x14ac:dyDescent="0.2">
      <c r="A253" s="42">
        <v>3</v>
      </c>
      <c r="B253" s="232" t="s">
        <v>36</v>
      </c>
      <c r="C253" s="59">
        <f t="shared" si="65"/>
        <v>47000</v>
      </c>
      <c r="D253" s="59">
        <f t="shared" si="65"/>
        <v>46902.5</v>
      </c>
      <c r="E253" s="81">
        <f t="shared" si="58"/>
        <v>99.792553191489361</v>
      </c>
      <c r="F253" s="45"/>
    </row>
    <row r="254" spans="1:6" ht="12.75" customHeight="1" x14ac:dyDescent="0.2">
      <c r="A254" s="42">
        <v>32</v>
      </c>
      <c r="B254" s="241" t="s">
        <v>2</v>
      </c>
      <c r="C254" s="59">
        <f t="shared" ref="C254:D255" si="66">C255</f>
        <v>47000</v>
      </c>
      <c r="D254" s="59">
        <f t="shared" si="66"/>
        <v>46902.5</v>
      </c>
      <c r="E254" s="81">
        <f t="shared" si="58"/>
        <v>99.792553191489361</v>
      </c>
    </row>
    <row r="255" spans="1:6" ht="12.75" customHeight="1" x14ac:dyDescent="0.2">
      <c r="A255" s="37">
        <v>323</v>
      </c>
      <c r="B255" s="232" t="s">
        <v>10</v>
      </c>
      <c r="C255" s="59">
        <f t="shared" si="66"/>
        <v>47000</v>
      </c>
      <c r="D255" s="59">
        <f t="shared" si="66"/>
        <v>46902.5</v>
      </c>
      <c r="E255" s="81">
        <f t="shared" si="58"/>
        <v>99.792553191489361</v>
      </c>
    </row>
    <row r="256" spans="1:6" ht="12.75" customHeight="1" x14ac:dyDescent="0.2">
      <c r="A256" s="38">
        <v>3239</v>
      </c>
      <c r="B256" s="245" t="s">
        <v>52</v>
      </c>
      <c r="C256" s="136">
        <v>47000</v>
      </c>
      <c r="D256" s="214">
        <v>46902.5</v>
      </c>
      <c r="E256" s="172">
        <f t="shared" si="58"/>
        <v>99.792553191489361</v>
      </c>
    </row>
    <row r="257" spans="1:5" ht="9" customHeight="1" x14ac:dyDescent="0.2">
      <c r="A257" s="38"/>
      <c r="B257" s="187"/>
      <c r="C257" s="229"/>
      <c r="D257" s="229"/>
      <c r="E257" s="233"/>
    </row>
    <row r="258" spans="1:5" ht="27" customHeight="1" x14ac:dyDescent="0.2">
      <c r="A258" s="42" t="s">
        <v>148</v>
      </c>
      <c r="B258" s="48" t="s">
        <v>149</v>
      </c>
      <c r="C258" s="59">
        <f>C259</f>
        <v>10398000</v>
      </c>
      <c r="D258" s="59">
        <f>D259</f>
        <v>10279057.66</v>
      </c>
      <c r="E258" s="234">
        <f t="shared" si="58"/>
        <v>98.856103673783423</v>
      </c>
    </row>
    <row r="259" spans="1:5" ht="11.25" hidden="1" customHeight="1" x14ac:dyDescent="0.2">
      <c r="A259" s="42">
        <v>3</v>
      </c>
      <c r="B259" s="248" t="s">
        <v>36</v>
      </c>
      <c r="C259" s="59">
        <f>C260+C263+C267</f>
        <v>10398000</v>
      </c>
      <c r="D259" s="59">
        <f>D260+D263+D267</f>
        <v>10279057.66</v>
      </c>
      <c r="E259" s="234">
        <f t="shared" si="58"/>
        <v>98.856103673783423</v>
      </c>
    </row>
    <row r="260" spans="1:5" ht="12.75" customHeight="1" x14ac:dyDescent="0.2">
      <c r="A260" s="42">
        <v>32</v>
      </c>
      <c r="B260" s="251" t="s">
        <v>2</v>
      </c>
      <c r="C260" s="59">
        <f>C261</f>
        <v>110000</v>
      </c>
      <c r="D260" s="59">
        <f>D261</f>
        <v>102237.5</v>
      </c>
      <c r="E260" s="234">
        <f t="shared" si="58"/>
        <v>92.943181818181813</v>
      </c>
    </row>
    <row r="261" spans="1:5" ht="12" customHeight="1" x14ac:dyDescent="0.2">
      <c r="A261" s="37">
        <v>323</v>
      </c>
      <c r="B261" s="248" t="s">
        <v>10</v>
      </c>
      <c r="C261" s="59">
        <f t="shared" ref="C261:D261" si="67">C262</f>
        <v>110000</v>
      </c>
      <c r="D261" s="59">
        <f t="shared" si="67"/>
        <v>102237.5</v>
      </c>
      <c r="E261" s="234">
        <f t="shared" si="58"/>
        <v>92.943181818181813</v>
      </c>
    </row>
    <row r="262" spans="1:5" ht="13.5" customHeight="1" x14ac:dyDescent="0.2">
      <c r="A262" s="38">
        <v>3237</v>
      </c>
      <c r="B262" s="221" t="s">
        <v>12</v>
      </c>
      <c r="C262" s="136">
        <v>110000</v>
      </c>
      <c r="D262" s="214">
        <v>102237.5</v>
      </c>
      <c r="E262" s="230">
        <f t="shared" si="58"/>
        <v>92.943181818181813</v>
      </c>
    </row>
    <row r="263" spans="1:5" ht="13.5" customHeight="1" x14ac:dyDescent="0.2">
      <c r="A263" s="42">
        <v>34</v>
      </c>
      <c r="B263" s="48" t="s">
        <v>14</v>
      </c>
      <c r="C263" s="59">
        <f t="shared" ref="C263:D263" si="68">C264</f>
        <v>117000</v>
      </c>
      <c r="D263" s="59">
        <f t="shared" si="68"/>
        <v>7514.09</v>
      </c>
      <c r="E263" s="234">
        <f t="shared" si="58"/>
        <v>6.4222991452991458</v>
      </c>
    </row>
    <row r="264" spans="1:5" ht="13.5" customHeight="1" x14ac:dyDescent="0.2">
      <c r="A264" s="42">
        <v>343</v>
      </c>
      <c r="B264" s="48" t="s">
        <v>60</v>
      </c>
      <c r="C264" s="59">
        <f>C265+C266</f>
        <v>117000</v>
      </c>
      <c r="D264" s="59">
        <f>D265+D266</f>
        <v>7514.09</v>
      </c>
      <c r="E264" s="234">
        <f t="shared" si="58"/>
        <v>6.4222991452991458</v>
      </c>
    </row>
    <row r="265" spans="1:5" ht="13.5" customHeight="1" x14ac:dyDescent="0.2">
      <c r="A265" s="38">
        <v>3431</v>
      </c>
      <c r="B265" s="221" t="s">
        <v>61</v>
      </c>
      <c r="C265" s="136">
        <v>25000</v>
      </c>
      <c r="D265" s="137">
        <v>444.33</v>
      </c>
      <c r="E265" s="230">
        <f t="shared" si="58"/>
        <v>1.77732</v>
      </c>
    </row>
    <row r="266" spans="1:5" ht="13.5" customHeight="1" x14ac:dyDescent="0.2">
      <c r="A266" s="38">
        <v>3432</v>
      </c>
      <c r="B266" s="221" t="s">
        <v>119</v>
      </c>
      <c r="C266" s="136">
        <v>92000</v>
      </c>
      <c r="D266" s="137">
        <v>7069.76</v>
      </c>
      <c r="E266" s="230">
        <f t="shared" si="58"/>
        <v>7.6845217391304343</v>
      </c>
    </row>
    <row r="267" spans="1:5" ht="13.5" customHeight="1" x14ac:dyDescent="0.2">
      <c r="A267" s="42">
        <v>38</v>
      </c>
      <c r="B267" s="48" t="s">
        <v>56</v>
      </c>
      <c r="C267" s="59">
        <f t="shared" ref="C267:D268" si="69">C268</f>
        <v>10171000</v>
      </c>
      <c r="D267" s="59">
        <f t="shared" si="69"/>
        <v>10169306.07</v>
      </c>
      <c r="E267" s="234">
        <f t="shared" si="58"/>
        <v>99.983345492085334</v>
      </c>
    </row>
    <row r="268" spans="1:5" ht="12.75" customHeight="1" x14ac:dyDescent="0.2">
      <c r="A268" s="42">
        <v>386</v>
      </c>
      <c r="B268" s="212" t="s">
        <v>219</v>
      </c>
      <c r="C268" s="59">
        <f t="shared" si="69"/>
        <v>10171000</v>
      </c>
      <c r="D268" s="59">
        <f t="shared" si="69"/>
        <v>10169306.07</v>
      </c>
      <c r="E268" s="234">
        <f t="shared" si="58"/>
        <v>99.983345492085334</v>
      </c>
    </row>
    <row r="269" spans="1:5" ht="25.5" x14ac:dyDescent="0.2">
      <c r="A269" s="38">
        <v>3861</v>
      </c>
      <c r="B269" s="221" t="s">
        <v>115</v>
      </c>
      <c r="C269" s="136">
        <v>10171000</v>
      </c>
      <c r="D269" s="214">
        <v>10169306.07</v>
      </c>
      <c r="E269" s="230">
        <f t="shared" si="58"/>
        <v>99.983345492085334</v>
      </c>
    </row>
    <row r="270" spans="1:5" ht="10.5" customHeight="1" x14ac:dyDescent="0.2">
      <c r="A270" s="54"/>
      <c r="B270" s="222"/>
      <c r="C270" s="223"/>
      <c r="D270" s="223"/>
      <c r="E270" s="224"/>
    </row>
    <row r="271" spans="1:5" ht="14.25" customHeight="1" x14ac:dyDescent="0.2">
      <c r="A271" s="42" t="s">
        <v>167</v>
      </c>
      <c r="B271" s="48" t="s">
        <v>157</v>
      </c>
      <c r="C271" s="59">
        <f t="shared" ref="C271:D273" si="70">C272</f>
        <v>8200000</v>
      </c>
      <c r="D271" s="59">
        <f t="shared" si="70"/>
        <v>7787806.7800000003</v>
      </c>
      <c r="E271" s="81">
        <f t="shared" si="58"/>
        <v>94.973253414634158</v>
      </c>
    </row>
    <row r="272" spans="1:5" ht="12.75" hidden="1" customHeight="1" x14ac:dyDescent="0.2">
      <c r="A272" s="42">
        <v>3</v>
      </c>
      <c r="B272" s="232" t="s">
        <v>36</v>
      </c>
      <c r="C272" s="59">
        <f t="shared" si="70"/>
        <v>8200000</v>
      </c>
      <c r="D272" s="59">
        <f t="shared" si="70"/>
        <v>7787806.7800000003</v>
      </c>
      <c r="E272" s="81">
        <f t="shared" si="58"/>
        <v>94.973253414634158</v>
      </c>
    </row>
    <row r="273" spans="1:5" ht="12.75" customHeight="1" x14ac:dyDescent="0.2">
      <c r="A273" s="37">
        <v>36</v>
      </c>
      <c r="B273" s="48" t="s">
        <v>163</v>
      </c>
      <c r="C273" s="59">
        <f t="shared" si="70"/>
        <v>8200000</v>
      </c>
      <c r="D273" s="59">
        <f t="shared" si="70"/>
        <v>7787806.7800000003</v>
      </c>
      <c r="E273" s="81">
        <f t="shared" si="58"/>
        <v>94.973253414634158</v>
      </c>
    </row>
    <row r="274" spans="1:5" ht="12.75" customHeight="1" x14ac:dyDescent="0.2">
      <c r="A274" s="37">
        <v>363</v>
      </c>
      <c r="B274" s="217" t="s">
        <v>111</v>
      </c>
      <c r="C274" s="59">
        <f>C275</f>
        <v>8200000</v>
      </c>
      <c r="D274" s="59">
        <f>D275</f>
        <v>7787806.7800000003</v>
      </c>
      <c r="E274" s="81">
        <f t="shared" si="58"/>
        <v>94.973253414634158</v>
      </c>
    </row>
    <row r="275" spans="1:5" ht="12.75" customHeight="1" x14ac:dyDescent="0.2">
      <c r="A275" s="38">
        <v>3632</v>
      </c>
      <c r="B275" s="221" t="s">
        <v>112</v>
      </c>
      <c r="C275" s="136">
        <v>8200000</v>
      </c>
      <c r="D275" s="214">
        <v>7787806.7800000003</v>
      </c>
      <c r="E275" s="172">
        <f t="shared" si="58"/>
        <v>94.973253414634158</v>
      </c>
    </row>
    <row r="276" spans="1:5" ht="9.75" customHeight="1" x14ac:dyDescent="0.2">
      <c r="A276" s="38"/>
      <c r="B276" s="221"/>
      <c r="C276" s="214"/>
      <c r="D276" s="214"/>
      <c r="E276" s="218"/>
    </row>
    <row r="277" spans="1:5" ht="12.75" customHeight="1" x14ac:dyDescent="0.2">
      <c r="A277" s="42" t="s">
        <v>206</v>
      </c>
      <c r="B277" s="48" t="s">
        <v>203</v>
      </c>
      <c r="C277" s="59">
        <f t="shared" ref="C277:D279" si="71">C278</f>
        <v>6180000</v>
      </c>
      <c r="D277" s="59">
        <f t="shared" si="71"/>
        <v>3519859.51</v>
      </c>
      <c r="E277" s="81">
        <f t="shared" si="58"/>
        <v>56.955655501618118</v>
      </c>
    </row>
    <row r="278" spans="1:5" ht="12.75" hidden="1" customHeight="1" x14ac:dyDescent="0.2">
      <c r="A278" s="42">
        <v>3</v>
      </c>
      <c r="B278" s="232" t="s">
        <v>36</v>
      </c>
      <c r="C278" s="59">
        <f t="shared" si="71"/>
        <v>6180000</v>
      </c>
      <c r="D278" s="59">
        <f t="shared" si="71"/>
        <v>3519859.51</v>
      </c>
      <c r="E278" s="81">
        <f t="shared" ref="E278:E281" si="72">D278/C278*100</f>
        <v>56.955655501618118</v>
      </c>
    </row>
    <row r="279" spans="1:5" ht="12.75" customHeight="1" x14ac:dyDescent="0.2">
      <c r="A279" s="37">
        <v>36</v>
      </c>
      <c r="B279" s="48" t="s">
        <v>163</v>
      </c>
      <c r="C279" s="59">
        <f t="shared" si="71"/>
        <v>6180000</v>
      </c>
      <c r="D279" s="59">
        <f t="shared" si="71"/>
        <v>3519859.51</v>
      </c>
      <c r="E279" s="81">
        <f t="shared" si="72"/>
        <v>56.955655501618118</v>
      </c>
    </row>
    <row r="280" spans="1:5" ht="12.75" customHeight="1" x14ac:dyDescent="0.2">
      <c r="A280" s="37">
        <v>363</v>
      </c>
      <c r="B280" s="217" t="s">
        <v>111</v>
      </c>
      <c r="C280" s="59">
        <f>C281</f>
        <v>6180000</v>
      </c>
      <c r="D280" s="59">
        <f>D281</f>
        <v>3519859.51</v>
      </c>
      <c r="E280" s="81">
        <f t="shared" si="72"/>
        <v>56.955655501618118</v>
      </c>
    </row>
    <row r="281" spans="1:5" ht="12.75" customHeight="1" x14ac:dyDescent="0.2">
      <c r="A281" s="38">
        <v>3632</v>
      </c>
      <c r="B281" s="221" t="s">
        <v>112</v>
      </c>
      <c r="C281" s="136">
        <v>6180000</v>
      </c>
      <c r="D281" s="214">
        <v>3519859.51</v>
      </c>
      <c r="E281" s="172">
        <f t="shared" si="72"/>
        <v>56.955655501618118</v>
      </c>
    </row>
    <row r="282" spans="1:5" ht="13.5" customHeight="1" x14ac:dyDescent="0.2">
      <c r="A282" s="54"/>
      <c r="B282" s="245"/>
      <c r="C282" s="214"/>
      <c r="D282" s="214"/>
      <c r="E282" s="233"/>
    </row>
    <row r="283" spans="1:5" ht="13.5" customHeight="1" x14ac:dyDescent="0.2">
      <c r="A283" s="42" t="s">
        <v>221</v>
      </c>
      <c r="B283" s="48" t="s">
        <v>222</v>
      </c>
      <c r="C283" s="59">
        <f>C284</f>
        <v>2500000</v>
      </c>
      <c r="D283" s="59">
        <f>D284</f>
        <v>1047928.31</v>
      </c>
      <c r="E283" s="81">
        <f t="shared" ref="E283:E287" si="73">D283/C283*100</f>
        <v>41.9171324</v>
      </c>
    </row>
    <row r="284" spans="1:5" ht="13.5" hidden="1" customHeight="1" x14ac:dyDescent="0.2">
      <c r="A284" s="42">
        <v>3</v>
      </c>
      <c r="B284" s="232" t="s">
        <v>36</v>
      </c>
      <c r="C284" s="59">
        <f>C285</f>
        <v>2500000</v>
      </c>
      <c r="D284" s="59">
        <f>D285</f>
        <v>1047928.31</v>
      </c>
      <c r="E284" s="81">
        <f t="shared" si="73"/>
        <v>41.9171324</v>
      </c>
    </row>
    <row r="285" spans="1:5" ht="13.5" customHeight="1" x14ac:dyDescent="0.2">
      <c r="A285" s="37">
        <v>36</v>
      </c>
      <c r="B285" s="48" t="s">
        <v>163</v>
      </c>
      <c r="C285" s="59">
        <f t="shared" ref="C285:D285" si="74">C286</f>
        <v>2500000</v>
      </c>
      <c r="D285" s="59">
        <f t="shared" si="74"/>
        <v>1047928.31</v>
      </c>
      <c r="E285" s="81">
        <f t="shared" si="73"/>
        <v>41.9171324</v>
      </c>
    </row>
    <row r="286" spans="1:5" ht="13.5" customHeight="1" x14ac:dyDescent="0.2">
      <c r="A286" s="37">
        <v>363</v>
      </c>
      <c r="B286" s="217" t="s">
        <v>111</v>
      </c>
      <c r="C286" s="59">
        <f>C287</f>
        <v>2500000</v>
      </c>
      <c r="D286" s="59">
        <f>D287</f>
        <v>1047928.31</v>
      </c>
      <c r="E286" s="81">
        <f>D286/C286*100</f>
        <v>41.9171324</v>
      </c>
    </row>
    <row r="287" spans="1:5" ht="13.5" customHeight="1" x14ac:dyDescent="0.2">
      <c r="A287" s="38">
        <v>3632</v>
      </c>
      <c r="B287" s="187" t="s">
        <v>112</v>
      </c>
      <c r="C287" s="228">
        <v>2500000</v>
      </c>
      <c r="D287" s="229">
        <v>1047928.31</v>
      </c>
      <c r="E287" s="172">
        <f t="shared" si="73"/>
        <v>41.9171324</v>
      </c>
    </row>
    <row r="288" spans="1:5" ht="13.5" customHeight="1" x14ac:dyDescent="0.2">
      <c r="A288" s="38"/>
      <c r="B288" s="221"/>
      <c r="C288" s="214"/>
      <c r="D288" s="214"/>
      <c r="E288" s="218"/>
    </row>
    <row r="289" spans="1:7" ht="12.75" customHeight="1" x14ac:dyDescent="0.2">
      <c r="A289" s="42" t="s">
        <v>233</v>
      </c>
      <c r="B289" s="48" t="s">
        <v>234</v>
      </c>
      <c r="C289" s="59">
        <f>C290+C294</f>
        <v>2064000</v>
      </c>
      <c r="D289" s="59">
        <f>D290+D294</f>
        <v>2869912.5</v>
      </c>
      <c r="E289" s="81">
        <f t="shared" ref="E289:E304" si="75">D289/C289*100</f>
        <v>139.04614825581396</v>
      </c>
    </row>
    <row r="290" spans="1:7" ht="12.75" hidden="1" customHeight="1" x14ac:dyDescent="0.2">
      <c r="A290" s="42">
        <v>3</v>
      </c>
      <c r="B290" s="232" t="s">
        <v>36</v>
      </c>
      <c r="C290" s="59">
        <f t="shared" ref="C290:D291" si="76">C291</f>
        <v>86300</v>
      </c>
      <c r="D290" s="59">
        <f t="shared" si="76"/>
        <v>86250</v>
      </c>
      <c r="E290" s="81">
        <f t="shared" si="75"/>
        <v>99.94206257242179</v>
      </c>
    </row>
    <row r="291" spans="1:7" ht="12.75" customHeight="1" x14ac:dyDescent="0.2">
      <c r="A291" s="42">
        <v>32</v>
      </c>
      <c r="B291" s="241" t="s">
        <v>2</v>
      </c>
      <c r="C291" s="59">
        <f t="shared" si="76"/>
        <v>86300</v>
      </c>
      <c r="D291" s="59">
        <f t="shared" si="76"/>
        <v>86250</v>
      </c>
      <c r="E291" s="81">
        <f t="shared" si="75"/>
        <v>99.94206257242179</v>
      </c>
    </row>
    <row r="292" spans="1:7" ht="12.75" customHeight="1" x14ac:dyDescent="0.2">
      <c r="A292" s="42">
        <v>323</v>
      </c>
      <c r="B292" s="232" t="s">
        <v>10</v>
      </c>
      <c r="C292" s="59">
        <f>C293</f>
        <v>86300</v>
      </c>
      <c r="D292" s="59">
        <f>D293</f>
        <v>86250</v>
      </c>
      <c r="E292" s="81">
        <f t="shared" si="75"/>
        <v>99.94206257242179</v>
      </c>
    </row>
    <row r="293" spans="1:7" ht="12.75" customHeight="1" x14ac:dyDescent="0.2">
      <c r="A293" s="38">
        <v>3237</v>
      </c>
      <c r="B293" s="221" t="s">
        <v>12</v>
      </c>
      <c r="C293" s="136">
        <v>86300</v>
      </c>
      <c r="D293" s="214">
        <v>86250</v>
      </c>
      <c r="E293" s="172">
        <f t="shared" si="75"/>
        <v>99.94206257242179</v>
      </c>
    </row>
    <row r="294" spans="1:7" ht="12.75" hidden="1" customHeight="1" x14ac:dyDescent="0.2">
      <c r="A294" s="42">
        <v>4</v>
      </c>
      <c r="B294" s="232" t="s">
        <v>57</v>
      </c>
      <c r="C294" s="59">
        <f t="shared" ref="C294:D294" si="77">C295</f>
        <v>1977700</v>
      </c>
      <c r="D294" s="59">
        <f t="shared" si="77"/>
        <v>2783662.5</v>
      </c>
      <c r="E294" s="81">
        <f t="shared" si="75"/>
        <v>140.75251554836424</v>
      </c>
    </row>
    <row r="295" spans="1:7" ht="12.75" customHeight="1" x14ac:dyDescent="0.2">
      <c r="A295" s="42">
        <v>42</v>
      </c>
      <c r="B295" s="232" t="s">
        <v>19</v>
      </c>
      <c r="C295" s="59">
        <f>C296</f>
        <v>1977700</v>
      </c>
      <c r="D295" s="59">
        <f>D296</f>
        <v>2783662.5</v>
      </c>
      <c r="E295" s="81">
        <f t="shared" si="75"/>
        <v>140.75251554836424</v>
      </c>
    </row>
    <row r="296" spans="1:7" ht="12.75" customHeight="1" x14ac:dyDescent="0.2">
      <c r="A296" s="42">
        <v>422</v>
      </c>
      <c r="B296" s="217" t="s">
        <v>24</v>
      </c>
      <c r="C296" s="59">
        <f t="shared" ref="C296:D296" si="78">C297</f>
        <v>1977700</v>
      </c>
      <c r="D296" s="59">
        <f t="shared" si="78"/>
        <v>2783662.5</v>
      </c>
      <c r="E296" s="81">
        <f t="shared" si="75"/>
        <v>140.75251554836424</v>
      </c>
    </row>
    <row r="297" spans="1:7" ht="12.75" customHeight="1" x14ac:dyDescent="0.2">
      <c r="A297" s="38">
        <v>4227</v>
      </c>
      <c r="B297" s="187" t="s">
        <v>123</v>
      </c>
      <c r="C297" s="136">
        <v>1977700</v>
      </c>
      <c r="D297" s="214">
        <v>2783662.5</v>
      </c>
      <c r="E297" s="172">
        <f t="shared" si="75"/>
        <v>140.75251554836424</v>
      </c>
    </row>
    <row r="298" spans="1:7" ht="15" customHeight="1" x14ac:dyDescent="0.2">
      <c r="A298" s="38"/>
      <c r="B298" s="221"/>
      <c r="C298" s="214"/>
      <c r="D298" s="214"/>
      <c r="E298" s="218"/>
    </row>
    <row r="299" spans="1:7" x14ac:dyDescent="0.2">
      <c r="A299" s="55">
        <v>102</v>
      </c>
      <c r="B299" s="217" t="s">
        <v>71</v>
      </c>
      <c r="C299" s="59">
        <f>C301+C307+C316+C322+C328+C345+C354+C369+C411+C420+C426+C363+C402+C375+C381</f>
        <v>111702200</v>
      </c>
      <c r="D299" s="59">
        <f>D301+D307+D316+D322+D328+D345+D354+D369+D411+D420+D426+D363+D402+D375+D381</f>
        <v>91916188.029999986</v>
      </c>
      <c r="E299" s="83">
        <f t="shared" si="75"/>
        <v>82.286819803011923</v>
      </c>
      <c r="F299" s="45"/>
      <c r="G299" s="45"/>
    </row>
    <row r="300" spans="1:7" ht="10.5" customHeight="1" x14ac:dyDescent="0.2">
      <c r="A300" s="42"/>
      <c r="B300" s="48"/>
      <c r="C300" s="59"/>
      <c r="D300" s="59"/>
      <c r="E300" s="83"/>
    </row>
    <row r="301" spans="1:7" s="53" customFormat="1" ht="26.25" customHeight="1" x14ac:dyDescent="0.2">
      <c r="A301" s="42" t="s">
        <v>90</v>
      </c>
      <c r="B301" s="48" t="s">
        <v>227</v>
      </c>
      <c r="C301" s="59">
        <f t="shared" ref="C301:D302" si="79">C302</f>
        <v>10000</v>
      </c>
      <c r="D301" s="59">
        <f t="shared" si="79"/>
        <v>0</v>
      </c>
      <c r="E301" s="81">
        <f t="shared" si="75"/>
        <v>0</v>
      </c>
    </row>
    <row r="302" spans="1:7" s="53" customFormat="1" ht="12.75" hidden="1" customHeight="1" x14ac:dyDescent="0.2">
      <c r="A302" s="42">
        <v>3</v>
      </c>
      <c r="B302" s="232" t="s">
        <v>36</v>
      </c>
      <c r="C302" s="59">
        <f t="shared" si="79"/>
        <v>10000</v>
      </c>
      <c r="D302" s="59">
        <f t="shared" si="79"/>
        <v>0</v>
      </c>
      <c r="E302" s="81">
        <f>D302/C302*100</f>
        <v>0</v>
      </c>
    </row>
    <row r="303" spans="1:7" s="53" customFormat="1" ht="12.75" customHeight="1" x14ac:dyDescent="0.2">
      <c r="A303" s="37">
        <v>36</v>
      </c>
      <c r="B303" s="48" t="s">
        <v>163</v>
      </c>
      <c r="C303" s="59">
        <f t="shared" ref="C303:D303" si="80">C304</f>
        <v>10000</v>
      </c>
      <c r="D303" s="59">
        <f t="shared" si="80"/>
        <v>0</v>
      </c>
      <c r="E303" s="81">
        <f t="shared" si="75"/>
        <v>0</v>
      </c>
    </row>
    <row r="304" spans="1:7" s="53" customFormat="1" ht="12.75" customHeight="1" x14ac:dyDescent="0.2">
      <c r="A304" s="37">
        <v>363</v>
      </c>
      <c r="B304" s="217" t="s">
        <v>111</v>
      </c>
      <c r="C304" s="59">
        <f>C305</f>
        <v>10000</v>
      </c>
      <c r="D304" s="59">
        <f>D305</f>
        <v>0</v>
      </c>
      <c r="E304" s="81">
        <f t="shared" si="75"/>
        <v>0</v>
      </c>
    </row>
    <row r="305" spans="1:10" ht="12.75" customHeight="1" x14ac:dyDescent="0.2">
      <c r="A305" s="38">
        <v>3632</v>
      </c>
      <c r="B305" s="221" t="s">
        <v>112</v>
      </c>
      <c r="C305" s="136">
        <v>10000</v>
      </c>
      <c r="D305" s="214">
        <v>0</v>
      </c>
      <c r="E305" s="172">
        <f>D305/C305*100</f>
        <v>0</v>
      </c>
    </row>
    <row r="306" spans="1:10" ht="12.75" customHeight="1" x14ac:dyDescent="0.2">
      <c r="A306" s="38"/>
      <c r="B306" s="252"/>
      <c r="C306" s="214"/>
      <c r="D306" s="214"/>
      <c r="E306" s="218"/>
    </row>
    <row r="307" spans="1:10" s="53" customFormat="1" ht="27.75" customHeight="1" x14ac:dyDescent="0.2">
      <c r="A307" s="42" t="s">
        <v>91</v>
      </c>
      <c r="B307" s="212" t="s">
        <v>166</v>
      </c>
      <c r="C307" s="59">
        <f t="shared" ref="C307:D307" si="81">C308</f>
        <v>250000</v>
      </c>
      <c r="D307" s="59">
        <f t="shared" si="81"/>
        <v>0</v>
      </c>
      <c r="E307" s="81">
        <f t="shared" ref="E307:E326" si="82">D307/C307*100</f>
        <v>0</v>
      </c>
      <c r="F307" s="49"/>
      <c r="G307" s="49"/>
      <c r="H307" s="49"/>
      <c r="I307" s="49"/>
      <c r="J307" s="49"/>
    </row>
    <row r="308" spans="1:10" s="53" customFormat="1" ht="12.75" hidden="1" customHeight="1" x14ac:dyDescent="0.2">
      <c r="A308" s="37">
        <v>3</v>
      </c>
      <c r="B308" s="232" t="s">
        <v>36</v>
      </c>
      <c r="C308" s="59">
        <f>C309+C312</f>
        <v>250000</v>
      </c>
      <c r="D308" s="59">
        <f>D309+D312</f>
        <v>0</v>
      </c>
      <c r="E308" s="81">
        <f t="shared" si="82"/>
        <v>0</v>
      </c>
      <c r="F308" s="49"/>
      <c r="G308" s="49"/>
      <c r="H308" s="49"/>
      <c r="I308" s="49"/>
      <c r="J308" s="49"/>
    </row>
    <row r="309" spans="1:10" s="53" customFormat="1" ht="12.75" customHeight="1" x14ac:dyDescent="0.2">
      <c r="A309" s="37">
        <v>35</v>
      </c>
      <c r="B309" s="241" t="s">
        <v>15</v>
      </c>
      <c r="C309" s="59">
        <f t="shared" ref="C309:D310" si="83">C310</f>
        <v>200000</v>
      </c>
      <c r="D309" s="59">
        <f t="shared" si="83"/>
        <v>0</v>
      </c>
      <c r="E309" s="81">
        <f t="shared" si="82"/>
        <v>0</v>
      </c>
    </row>
    <row r="310" spans="1:10" s="53" customFormat="1" ht="25.5" customHeight="1" x14ac:dyDescent="0.2">
      <c r="A310" s="37">
        <v>352</v>
      </c>
      <c r="B310" s="232" t="s">
        <v>211</v>
      </c>
      <c r="C310" s="59">
        <f t="shared" si="83"/>
        <v>200000</v>
      </c>
      <c r="D310" s="59">
        <f t="shared" si="83"/>
        <v>0</v>
      </c>
      <c r="E310" s="81">
        <f t="shared" si="82"/>
        <v>0</v>
      </c>
    </row>
    <row r="311" spans="1:10" ht="12.75" customHeight="1" x14ac:dyDescent="0.2">
      <c r="A311" s="38">
        <v>3522</v>
      </c>
      <c r="B311" s="235" t="s">
        <v>212</v>
      </c>
      <c r="C311" s="136">
        <v>200000</v>
      </c>
      <c r="D311" s="214">
        <v>0</v>
      </c>
      <c r="E311" s="172">
        <f t="shared" si="82"/>
        <v>0</v>
      </c>
    </row>
    <row r="312" spans="1:10" s="53" customFormat="1" ht="12.75" customHeight="1" x14ac:dyDescent="0.2">
      <c r="A312" s="37">
        <v>38</v>
      </c>
      <c r="B312" s="241" t="s">
        <v>56</v>
      </c>
      <c r="C312" s="59">
        <f>C313</f>
        <v>50000</v>
      </c>
      <c r="D312" s="59">
        <f>D313</f>
        <v>0</v>
      </c>
      <c r="E312" s="81">
        <f t="shared" si="82"/>
        <v>0</v>
      </c>
    </row>
    <row r="313" spans="1:10" s="53" customFormat="1" ht="12.75" customHeight="1" x14ac:dyDescent="0.2">
      <c r="A313" s="37">
        <v>381</v>
      </c>
      <c r="B313" s="241" t="s">
        <v>35</v>
      </c>
      <c r="C313" s="59">
        <f t="shared" ref="C313:D313" si="84">C314</f>
        <v>50000</v>
      </c>
      <c r="D313" s="59">
        <f t="shared" si="84"/>
        <v>0</v>
      </c>
      <c r="E313" s="81">
        <f t="shared" si="82"/>
        <v>0</v>
      </c>
    </row>
    <row r="314" spans="1:10" ht="12.75" customHeight="1" x14ac:dyDescent="0.2">
      <c r="A314" s="38">
        <v>3811</v>
      </c>
      <c r="B314" s="221" t="s">
        <v>18</v>
      </c>
      <c r="C314" s="136">
        <v>50000</v>
      </c>
      <c r="D314" s="214">
        <v>0</v>
      </c>
      <c r="E314" s="172">
        <f t="shared" si="82"/>
        <v>0</v>
      </c>
    </row>
    <row r="315" spans="1:10" ht="12.75" customHeight="1" x14ac:dyDescent="0.2">
      <c r="A315" s="38"/>
      <c r="B315" s="221"/>
      <c r="C315" s="214"/>
      <c r="D315" s="214"/>
      <c r="E315" s="218"/>
    </row>
    <row r="316" spans="1:10" s="53" customFormat="1" ht="25.5" x14ac:dyDescent="0.2">
      <c r="A316" s="43" t="s">
        <v>92</v>
      </c>
      <c r="B316" s="48" t="s">
        <v>228</v>
      </c>
      <c r="C316" s="59">
        <f>C317</f>
        <v>10556000</v>
      </c>
      <c r="D316" s="59">
        <f>D317</f>
        <v>6807075.4299999997</v>
      </c>
      <c r="E316" s="81">
        <f t="shared" si="82"/>
        <v>64.485367847669579</v>
      </c>
    </row>
    <row r="317" spans="1:10" s="53" customFormat="1" ht="12.75" hidden="1" customHeight="1" x14ac:dyDescent="0.2">
      <c r="A317" s="42">
        <v>3</v>
      </c>
      <c r="B317" s="232" t="s">
        <v>36</v>
      </c>
      <c r="C317" s="59">
        <f>C318</f>
        <v>10556000</v>
      </c>
      <c r="D317" s="59">
        <f>D318</f>
        <v>6807075.4299999997</v>
      </c>
      <c r="E317" s="81">
        <f t="shared" si="82"/>
        <v>64.485367847669579</v>
      </c>
    </row>
    <row r="318" spans="1:10" s="53" customFormat="1" ht="13.5" customHeight="1" x14ac:dyDescent="0.2">
      <c r="A318" s="37">
        <v>38</v>
      </c>
      <c r="B318" s="241" t="s">
        <v>56</v>
      </c>
      <c r="C318" s="59">
        <f t="shared" ref="C318:D318" si="85">C319</f>
        <v>10556000</v>
      </c>
      <c r="D318" s="59">
        <f t="shared" si="85"/>
        <v>6807075.4299999997</v>
      </c>
      <c r="E318" s="81">
        <f>D318/C318*100</f>
        <v>64.485367847669579</v>
      </c>
    </row>
    <row r="319" spans="1:10" s="53" customFormat="1" ht="13.5" customHeight="1" x14ac:dyDescent="0.2">
      <c r="A319" s="37">
        <v>382</v>
      </c>
      <c r="B319" s="241" t="s">
        <v>80</v>
      </c>
      <c r="C319" s="59">
        <f>C320</f>
        <v>10556000</v>
      </c>
      <c r="D319" s="59">
        <f>D320</f>
        <v>6807075.4299999997</v>
      </c>
      <c r="E319" s="81">
        <f t="shared" si="82"/>
        <v>64.485367847669579</v>
      </c>
    </row>
    <row r="320" spans="1:10" ht="12.75" customHeight="1" x14ac:dyDescent="0.2">
      <c r="A320" s="38">
        <v>3822</v>
      </c>
      <c r="B320" s="221" t="s">
        <v>79</v>
      </c>
      <c r="C320" s="136">
        <v>10556000</v>
      </c>
      <c r="D320" s="214">
        <v>6807075.4299999997</v>
      </c>
      <c r="E320" s="172">
        <f t="shared" si="82"/>
        <v>64.485367847669579</v>
      </c>
    </row>
    <row r="321" spans="1:5" ht="14.25" customHeight="1" x14ac:dyDescent="0.2">
      <c r="A321" s="38"/>
      <c r="B321" s="187"/>
      <c r="C321" s="214"/>
      <c r="D321" s="214"/>
      <c r="E321" s="218"/>
    </row>
    <row r="322" spans="1:5" s="53" customFormat="1" ht="12.75" customHeight="1" x14ac:dyDescent="0.2">
      <c r="A322" s="42" t="s">
        <v>93</v>
      </c>
      <c r="B322" s="48" t="s">
        <v>102</v>
      </c>
      <c r="C322" s="59">
        <f>C323</f>
        <v>3641000</v>
      </c>
      <c r="D322" s="59">
        <f>D323</f>
        <v>4341073.13</v>
      </c>
      <c r="E322" s="81">
        <f t="shared" si="82"/>
        <v>119.22749601757758</v>
      </c>
    </row>
    <row r="323" spans="1:5" s="53" customFormat="1" ht="12.75" hidden="1" customHeight="1" x14ac:dyDescent="0.2">
      <c r="A323" s="42">
        <v>3</v>
      </c>
      <c r="B323" s="232" t="s">
        <v>36</v>
      </c>
      <c r="C323" s="59">
        <f>C324</f>
        <v>3641000</v>
      </c>
      <c r="D323" s="59">
        <f>D324</f>
        <v>4341073.13</v>
      </c>
      <c r="E323" s="81">
        <f>D323/C323*100</f>
        <v>119.22749601757758</v>
      </c>
    </row>
    <row r="324" spans="1:5" ht="12.75" customHeight="1" x14ac:dyDescent="0.2">
      <c r="A324" s="37">
        <v>36</v>
      </c>
      <c r="B324" s="48" t="s">
        <v>163</v>
      </c>
      <c r="C324" s="59">
        <f t="shared" ref="C324:D324" si="86">C325</f>
        <v>3641000</v>
      </c>
      <c r="D324" s="59">
        <f t="shared" si="86"/>
        <v>4341073.13</v>
      </c>
      <c r="E324" s="81">
        <f t="shared" si="82"/>
        <v>119.22749601757758</v>
      </c>
    </row>
    <row r="325" spans="1:5" s="53" customFormat="1" ht="12.75" customHeight="1" x14ac:dyDescent="0.2">
      <c r="A325" s="37">
        <v>363</v>
      </c>
      <c r="B325" s="217" t="s">
        <v>111</v>
      </c>
      <c r="C325" s="59">
        <f>C326</f>
        <v>3641000</v>
      </c>
      <c r="D325" s="59">
        <f>D326</f>
        <v>4341073.13</v>
      </c>
      <c r="E325" s="81">
        <f>D325/C325*100</f>
        <v>119.22749601757758</v>
      </c>
    </row>
    <row r="326" spans="1:5" ht="12.75" customHeight="1" x14ac:dyDescent="0.2">
      <c r="A326" s="38">
        <v>3632</v>
      </c>
      <c r="B326" s="221" t="s">
        <v>112</v>
      </c>
      <c r="C326" s="136">
        <v>3641000</v>
      </c>
      <c r="D326" s="214">
        <v>4341073.13</v>
      </c>
      <c r="E326" s="172">
        <f t="shared" si="82"/>
        <v>119.22749601757758</v>
      </c>
    </row>
    <row r="327" spans="1:5" ht="14.25" customHeight="1" x14ac:dyDescent="0.2">
      <c r="A327" s="38"/>
      <c r="B327" s="187"/>
      <c r="C327" s="214"/>
      <c r="D327" s="214"/>
      <c r="E327" s="218"/>
    </row>
    <row r="328" spans="1:5" s="53" customFormat="1" ht="12.75" customHeight="1" x14ac:dyDescent="0.2">
      <c r="A328" s="42" t="s">
        <v>94</v>
      </c>
      <c r="B328" s="48" t="s">
        <v>229</v>
      </c>
      <c r="C328" s="59">
        <f>C329</f>
        <v>20417700</v>
      </c>
      <c r="D328" s="59">
        <f>D329</f>
        <v>19947221.25</v>
      </c>
      <c r="E328" s="81">
        <f t="shared" ref="E328:E342" si="87">D328/C328*100</f>
        <v>97.69573090994578</v>
      </c>
    </row>
    <row r="329" spans="1:5" s="53" customFormat="1" ht="12.75" hidden="1" customHeight="1" x14ac:dyDescent="0.2">
      <c r="A329" s="37">
        <v>3</v>
      </c>
      <c r="B329" s="232" t="s">
        <v>36</v>
      </c>
      <c r="C329" s="59">
        <f>C330+C336+C340</f>
        <v>20417700</v>
      </c>
      <c r="D329" s="59">
        <f>D330+D336+D340</f>
        <v>19947221.25</v>
      </c>
      <c r="E329" s="81">
        <f t="shared" si="87"/>
        <v>97.69573090994578</v>
      </c>
    </row>
    <row r="330" spans="1:5" s="53" customFormat="1" ht="12.75" customHeight="1" x14ac:dyDescent="0.2">
      <c r="A330" s="37">
        <v>35</v>
      </c>
      <c r="B330" s="241" t="s">
        <v>15</v>
      </c>
      <c r="C330" s="59">
        <f>C331+C333</f>
        <v>8158500</v>
      </c>
      <c r="D330" s="59">
        <f>D331+D333</f>
        <v>7831604.0199999996</v>
      </c>
      <c r="E330" s="81">
        <f t="shared" si="87"/>
        <v>95.993185266899545</v>
      </c>
    </row>
    <row r="331" spans="1:5" s="53" customFormat="1" ht="12.75" customHeight="1" x14ac:dyDescent="0.2">
      <c r="A331" s="37">
        <v>351</v>
      </c>
      <c r="B331" s="241" t="s">
        <v>0</v>
      </c>
      <c r="C331" s="236">
        <f>C332</f>
        <v>1439500</v>
      </c>
      <c r="D331" s="236">
        <f>D332</f>
        <v>1205057.18</v>
      </c>
      <c r="E331" s="81">
        <f t="shared" si="87"/>
        <v>83.713593608891969</v>
      </c>
    </row>
    <row r="332" spans="1:5" ht="12.75" customHeight="1" x14ac:dyDescent="0.2">
      <c r="A332" s="38">
        <v>3512</v>
      </c>
      <c r="B332" s="219" t="s">
        <v>0</v>
      </c>
      <c r="C332" s="237">
        <v>1439500</v>
      </c>
      <c r="D332" s="238">
        <v>1205057.18</v>
      </c>
      <c r="E332" s="172">
        <f t="shared" si="87"/>
        <v>83.713593608891969</v>
      </c>
    </row>
    <row r="333" spans="1:5" s="53" customFormat="1" ht="25.5" customHeight="1" x14ac:dyDescent="0.2">
      <c r="A333" s="37">
        <v>352</v>
      </c>
      <c r="B333" s="232" t="s">
        <v>211</v>
      </c>
      <c r="C333" s="236">
        <f t="shared" ref="C333" si="88">C334+C335</f>
        <v>6719000</v>
      </c>
      <c r="D333" s="236">
        <f>D334+D335</f>
        <v>6626546.8399999999</v>
      </c>
      <c r="E333" s="81">
        <f t="shared" si="87"/>
        <v>98.624004167286799</v>
      </c>
    </row>
    <row r="334" spans="1:5" ht="25.5" x14ac:dyDescent="0.2">
      <c r="A334" s="38">
        <v>3522</v>
      </c>
      <c r="B334" s="235" t="s">
        <v>212</v>
      </c>
      <c r="C334" s="237">
        <v>5948500</v>
      </c>
      <c r="D334" s="238">
        <v>5947919.4000000004</v>
      </c>
      <c r="E334" s="172">
        <f t="shared" si="87"/>
        <v>99.990239556190645</v>
      </c>
    </row>
    <row r="335" spans="1:5" ht="12.75" customHeight="1" x14ac:dyDescent="0.2">
      <c r="A335" s="38">
        <v>3523</v>
      </c>
      <c r="B335" s="221" t="s">
        <v>178</v>
      </c>
      <c r="C335" s="237">
        <v>770500</v>
      </c>
      <c r="D335" s="238">
        <v>678627.44</v>
      </c>
      <c r="E335" s="172">
        <f t="shared" si="87"/>
        <v>88.076241401687199</v>
      </c>
    </row>
    <row r="336" spans="1:5" s="53" customFormat="1" ht="12.75" customHeight="1" x14ac:dyDescent="0.2">
      <c r="A336" s="37">
        <v>36</v>
      </c>
      <c r="B336" s="48" t="s">
        <v>163</v>
      </c>
      <c r="C336" s="236">
        <f t="shared" ref="C336:D336" si="89">C337</f>
        <v>2988200</v>
      </c>
      <c r="D336" s="236">
        <f t="shared" si="89"/>
        <v>4654851.16</v>
      </c>
      <c r="E336" s="81">
        <f t="shared" si="87"/>
        <v>155.77441804430759</v>
      </c>
    </row>
    <row r="337" spans="1:6" s="53" customFormat="1" ht="12.75" customHeight="1" x14ac:dyDescent="0.2">
      <c r="A337" s="37">
        <v>363</v>
      </c>
      <c r="B337" s="217" t="s">
        <v>111</v>
      </c>
      <c r="C337" s="236">
        <f>C339+C338</f>
        <v>2988200</v>
      </c>
      <c r="D337" s="236">
        <f>D339+D338</f>
        <v>4654851.16</v>
      </c>
      <c r="E337" s="81">
        <f t="shared" si="87"/>
        <v>155.77441804430759</v>
      </c>
    </row>
    <row r="338" spans="1:6" s="53" customFormat="1" ht="12.75" customHeight="1" x14ac:dyDescent="0.2">
      <c r="A338" s="41">
        <v>3631</v>
      </c>
      <c r="B338" s="187" t="s">
        <v>137</v>
      </c>
      <c r="C338" s="237">
        <v>17000</v>
      </c>
      <c r="D338" s="238">
        <v>16687.580000000002</v>
      </c>
      <c r="E338" s="172">
        <f t="shared" si="87"/>
        <v>98.162235294117664</v>
      </c>
    </row>
    <row r="339" spans="1:6" ht="12.75" customHeight="1" x14ac:dyDescent="0.2">
      <c r="A339" s="38">
        <v>3632</v>
      </c>
      <c r="B339" s="221" t="s">
        <v>112</v>
      </c>
      <c r="C339" s="237">
        <v>2971200</v>
      </c>
      <c r="D339" s="238">
        <v>4638163.58</v>
      </c>
      <c r="E339" s="172">
        <f t="shared" si="87"/>
        <v>156.10405156165859</v>
      </c>
    </row>
    <row r="340" spans="1:6" s="53" customFormat="1" ht="12.75" customHeight="1" x14ac:dyDescent="0.2">
      <c r="A340" s="37">
        <v>38</v>
      </c>
      <c r="B340" s="241" t="s">
        <v>56</v>
      </c>
      <c r="C340" s="236">
        <f t="shared" ref="C340:D340" si="90">C341</f>
        <v>9271000</v>
      </c>
      <c r="D340" s="236">
        <f t="shared" si="90"/>
        <v>7460766.0700000003</v>
      </c>
      <c r="E340" s="81">
        <f t="shared" si="87"/>
        <v>80.474232229532959</v>
      </c>
    </row>
    <row r="341" spans="1:6" ht="12.75" customHeight="1" x14ac:dyDescent="0.2">
      <c r="A341" s="37">
        <v>382</v>
      </c>
      <c r="B341" s="241" t="s">
        <v>80</v>
      </c>
      <c r="C341" s="236">
        <f>C342+C343</f>
        <v>9271000</v>
      </c>
      <c r="D341" s="236">
        <f>D342+D343</f>
        <v>7460766.0700000003</v>
      </c>
      <c r="E341" s="81">
        <f t="shared" si="87"/>
        <v>80.474232229532959</v>
      </c>
    </row>
    <row r="342" spans="1:6" ht="12.75" customHeight="1" x14ac:dyDescent="0.2">
      <c r="A342" s="41">
        <v>3821</v>
      </c>
      <c r="B342" s="221" t="s">
        <v>104</v>
      </c>
      <c r="C342" s="136">
        <v>145000</v>
      </c>
      <c r="D342" s="214">
        <v>143034.4</v>
      </c>
      <c r="E342" s="172">
        <f t="shared" si="87"/>
        <v>98.644413793103453</v>
      </c>
    </row>
    <row r="343" spans="1:6" ht="12.75" customHeight="1" x14ac:dyDescent="0.2">
      <c r="A343" s="38">
        <v>3822</v>
      </c>
      <c r="B343" s="221" t="s">
        <v>79</v>
      </c>
      <c r="C343" s="237">
        <v>9126000</v>
      </c>
      <c r="D343" s="238">
        <v>7317731.6699999999</v>
      </c>
      <c r="E343" s="172">
        <f>D343/C343*100</f>
        <v>80.185532215647598</v>
      </c>
    </row>
    <row r="344" spans="1:6" ht="12.75" customHeight="1" x14ac:dyDescent="0.2">
      <c r="A344" s="44"/>
      <c r="B344" s="250"/>
      <c r="E344" s="226"/>
    </row>
    <row r="345" spans="1:6" s="53" customFormat="1" ht="38.25" x14ac:dyDescent="0.2">
      <c r="A345" s="42" t="s">
        <v>95</v>
      </c>
      <c r="B345" s="48" t="s">
        <v>169</v>
      </c>
      <c r="C345" s="59">
        <f t="shared" ref="C345:D345" si="91">C346</f>
        <v>250000</v>
      </c>
      <c r="D345" s="59">
        <f t="shared" si="91"/>
        <v>0</v>
      </c>
      <c r="E345" s="81">
        <f t="shared" ref="E345:E367" si="92">D345/C345*100</f>
        <v>0</v>
      </c>
    </row>
    <row r="346" spans="1:6" s="53" customFormat="1" ht="12.75" hidden="1" customHeight="1" x14ac:dyDescent="0.2">
      <c r="A346" s="42">
        <v>3</v>
      </c>
      <c r="B346" s="232" t="s">
        <v>36</v>
      </c>
      <c r="C346" s="59">
        <f>C347+C350</f>
        <v>250000</v>
      </c>
      <c r="D346" s="59">
        <f>D347+D350</f>
        <v>0</v>
      </c>
      <c r="E346" s="81">
        <f t="shared" si="92"/>
        <v>0</v>
      </c>
    </row>
    <row r="347" spans="1:6" s="53" customFormat="1" ht="12.75" customHeight="1" x14ac:dyDescent="0.2">
      <c r="A347" s="37">
        <v>35</v>
      </c>
      <c r="B347" s="241" t="s">
        <v>15</v>
      </c>
      <c r="C347" s="59">
        <f t="shared" ref="C347:D348" si="93">C348</f>
        <v>200000</v>
      </c>
      <c r="D347" s="59">
        <f t="shared" si="93"/>
        <v>0</v>
      </c>
      <c r="E347" s="81">
        <f t="shared" si="92"/>
        <v>0</v>
      </c>
    </row>
    <row r="348" spans="1:6" s="53" customFormat="1" ht="25.5" customHeight="1" x14ac:dyDescent="0.2">
      <c r="A348" s="37">
        <v>352</v>
      </c>
      <c r="B348" s="232" t="s">
        <v>211</v>
      </c>
      <c r="C348" s="59">
        <f t="shared" si="93"/>
        <v>200000</v>
      </c>
      <c r="D348" s="59">
        <f t="shared" si="93"/>
        <v>0</v>
      </c>
      <c r="E348" s="81">
        <f t="shared" si="92"/>
        <v>0</v>
      </c>
    </row>
    <row r="349" spans="1:6" ht="25.5" x14ac:dyDescent="0.2">
      <c r="A349" s="38">
        <v>3522</v>
      </c>
      <c r="B349" s="235" t="s">
        <v>212</v>
      </c>
      <c r="C349" s="136">
        <v>200000</v>
      </c>
      <c r="D349" s="214">
        <v>0</v>
      </c>
      <c r="E349" s="172">
        <f t="shared" si="92"/>
        <v>0</v>
      </c>
    </row>
    <row r="350" spans="1:6" ht="12.75" customHeight="1" x14ac:dyDescent="0.2">
      <c r="A350" s="37">
        <v>38</v>
      </c>
      <c r="B350" s="241" t="s">
        <v>56</v>
      </c>
      <c r="C350" s="236">
        <f>C351</f>
        <v>50000</v>
      </c>
      <c r="D350" s="236">
        <f>D351</f>
        <v>0</v>
      </c>
      <c r="E350" s="81">
        <f t="shared" si="92"/>
        <v>0</v>
      </c>
    </row>
    <row r="351" spans="1:6" ht="12.75" customHeight="1" x14ac:dyDescent="0.2">
      <c r="A351" s="37">
        <v>381</v>
      </c>
      <c r="B351" s="241" t="s">
        <v>35</v>
      </c>
      <c r="C351" s="59">
        <f t="shared" ref="C351:D351" si="94">C352</f>
        <v>50000</v>
      </c>
      <c r="D351" s="59">
        <f t="shared" si="94"/>
        <v>0</v>
      </c>
      <c r="E351" s="81">
        <f t="shared" si="92"/>
        <v>0</v>
      </c>
      <c r="F351" s="36"/>
    </row>
    <row r="352" spans="1:6" ht="12.75" customHeight="1" x14ac:dyDescent="0.2">
      <c r="A352" s="38">
        <v>3811</v>
      </c>
      <c r="B352" s="221" t="s">
        <v>18</v>
      </c>
      <c r="C352" s="136">
        <v>50000</v>
      </c>
      <c r="D352" s="214">
        <v>0</v>
      </c>
      <c r="E352" s="172">
        <f t="shared" si="92"/>
        <v>0</v>
      </c>
      <c r="F352" s="40"/>
    </row>
    <row r="353" spans="1:5" ht="12.75" customHeight="1" x14ac:dyDescent="0.2">
      <c r="A353" s="38"/>
      <c r="B353" s="221"/>
      <c r="C353" s="214"/>
      <c r="D353" s="214"/>
      <c r="E353" s="218"/>
    </row>
    <row r="354" spans="1:5" s="53" customFormat="1" ht="25.5" x14ac:dyDescent="0.2">
      <c r="A354" s="42" t="s">
        <v>96</v>
      </c>
      <c r="B354" s="212" t="s">
        <v>103</v>
      </c>
      <c r="C354" s="59">
        <f t="shared" ref="C354:D354" si="95">C355</f>
        <v>10510000</v>
      </c>
      <c r="D354" s="59">
        <f t="shared" si="95"/>
        <v>0</v>
      </c>
      <c r="E354" s="81">
        <f t="shared" si="92"/>
        <v>0</v>
      </c>
    </row>
    <row r="355" spans="1:5" s="53" customFormat="1" ht="12.75" hidden="1" customHeight="1" x14ac:dyDescent="0.2">
      <c r="A355" s="42">
        <v>3</v>
      </c>
      <c r="B355" s="232" t="s">
        <v>36</v>
      </c>
      <c r="C355" s="59">
        <f>C356+C359</f>
        <v>10510000</v>
      </c>
      <c r="D355" s="59">
        <f>D356+D359</f>
        <v>0</v>
      </c>
      <c r="E355" s="81">
        <f t="shared" si="92"/>
        <v>0</v>
      </c>
    </row>
    <row r="356" spans="1:5" s="53" customFormat="1" ht="12.75" customHeight="1" x14ac:dyDescent="0.2">
      <c r="A356" s="37">
        <v>36</v>
      </c>
      <c r="B356" s="48" t="s">
        <v>163</v>
      </c>
      <c r="C356" s="59">
        <f t="shared" ref="C356:D356" si="96">C357</f>
        <v>510000</v>
      </c>
      <c r="D356" s="59">
        <f t="shared" si="96"/>
        <v>0</v>
      </c>
      <c r="E356" s="81">
        <f t="shared" si="92"/>
        <v>0</v>
      </c>
    </row>
    <row r="357" spans="1:5" s="53" customFormat="1" ht="12.75" customHeight="1" x14ac:dyDescent="0.2">
      <c r="A357" s="37">
        <v>363</v>
      </c>
      <c r="B357" s="217" t="s">
        <v>111</v>
      </c>
      <c r="C357" s="59">
        <f>C358</f>
        <v>510000</v>
      </c>
      <c r="D357" s="59">
        <f>D358</f>
        <v>0</v>
      </c>
      <c r="E357" s="81">
        <f t="shared" si="92"/>
        <v>0</v>
      </c>
    </row>
    <row r="358" spans="1:5" ht="12.75" customHeight="1" x14ac:dyDescent="0.2">
      <c r="A358" s="41">
        <v>3631</v>
      </c>
      <c r="B358" s="221" t="s">
        <v>137</v>
      </c>
      <c r="C358" s="136">
        <v>510000</v>
      </c>
      <c r="D358" s="214">
        <v>0</v>
      </c>
      <c r="E358" s="172">
        <f t="shared" si="92"/>
        <v>0</v>
      </c>
    </row>
    <row r="359" spans="1:5" s="53" customFormat="1" ht="12.75" customHeight="1" x14ac:dyDescent="0.2">
      <c r="A359" s="37">
        <v>38</v>
      </c>
      <c r="B359" s="241" t="s">
        <v>56</v>
      </c>
      <c r="C359" s="59">
        <f>C360</f>
        <v>10000000</v>
      </c>
      <c r="D359" s="59">
        <f>D360</f>
        <v>0</v>
      </c>
      <c r="E359" s="81">
        <f t="shared" si="92"/>
        <v>0</v>
      </c>
    </row>
    <row r="360" spans="1:5" s="53" customFormat="1" ht="12.75" customHeight="1" x14ac:dyDescent="0.2">
      <c r="A360" s="37">
        <v>381</v>
      </c>
      <c r="B360" s="241" t="s">
        <v>35</v>
      </c>
      <c r="C360" s="59">
        <f t="shared" ref="C360:D360" si="97">C361</f>
        <v>10000000</v>
      </c>
      <c r="D360" s="59">
        <f t="shared" si="97"/>
        <v>0</v>
      </c>
      <c r="E360" s="81">
        <f t="shared" si="92"/>
        <v>0</v>
      </c>
    </row>
    <row r="361" spans="1:5" ht="12.75" customHeight="1" x14ac:dyDescent="0.2">
      <c r="A361" s="38">
        <v>3811</v>
      </c>
      <c r="B361" s="221" t="s">
        <v>18</v>
      </c>
      <c r="C361" s="136">
        <v>10000000</v>
      </c>
      <c r="D361" s="214">
        <v>0</v>
      </c>
      <c r="E361" s="172">
        <f t="shared" si="92"/>
        <v>0</v>
      </c>
    </row>
    <row r="362" spans="1:5" ht="15" customHeight="1" x14ac:dyDescent="0.2">
      <c r="A362" s="38"/>
      <c r="B362" s="221"/>
      <c r="C362" s="214"/>
      <c r="D362" s="214"/>
      <c r="E362" s="218"/>
    </row>
    <row r="363" spans="1:5" ht="12.75" customHeight="1" x14ac:dyDescent="0.2">
      <c r="A363" s="42" t="s">
        <v>147</v>
      </c>
      <c r="B363" s="48" t="s">
        <v>146</v>
      </c>
      <c r="C363" s="59">
        <f t="shared" ref="C363:D366" si="98">C364</f>
        <v>45840000</v>
      </c>
      <c r="D363" s="59">
        <f t="shared" si="98"/>
        <v>45833621.909999996</v>
      </c>
      <c r="E363" s="81">
        <f t="shared" si="92"/>
        <v>99.98608619109946</v>
      </c>
    </row>
    <row r="364" spans="1:5" ht="12.75" hidden="1" customHeight="1" x14ac:dyDescent="0.2">
      <c r="A364" s="42">
        <v>3</v>
      </c>
      <c r="B364" s="232" t="s">
        <v>36</v>
      </c>
      <c r="C364" s="59">
        <f t="shared" si="98"/>
        <v>45840000</v>
      </c>
      <c r="D364" s="59">
        <f t="shared" si="98"/>
        <v>45833621.909999996</v>
      </c>
      <c r="E364" s="81">
        <f t="shared" si="92"/>
        <v>99.98608619109946</v>
      </c>
    </row>
    <row r="365" spans="1:5" ht="12.75" customHeight="1" x14ac:dyDescent="0.2">
      <c r="A365" s="37">
        <v>36</v>
      </c>
      <c r="B365" s="48" t="s">
        <v>163</v>
      </c>
      <c r="C365" s="59">
        <f t="shared" si="98"/>
        <v>45840000</v>
      </c>
      <c r="D365" s="59">
        <f t="shared" si="98"/>
        <v>45833621.909999996</v>
      </c>
      <c r="E365" s="81">
        <f t="shared" si="92"/>
        <v>99.98608619109946</v>
      </c>
    </row>
    <row r="366" spans="1:5" ht="12.75" customHeight="1" x14ac:dyDescent="0.2">
      <c r="A366" s="37">
        <v>363</v>
      </c>
      <c r="B366" s="217" t="s">
        <v>111</v>
      </c>
      <c r="C366" s="59">
        <f t="shared" si="98"/>
        <v>45840000</v>
      </c>
      <c r="D366" s="59">
        <f t="shared" si="98"/>
        <v>45833621.909999996</v>
      </c>
      <c r="E366" s="81">
        <f t="shared" si="92"/>
        <v>99.98608619109946</v>
      </c>
    </row>
    <row r="367" spans="1:5" ht="12.75" customHeight="1" x14ac:dyDescent="0.2">
      <c r="A367" s="38">
        <v>3632</v>
      </c>
      <c r="B367" s="221" t="s">
        <v>112</v>
      </c>
      <c r="C367" s="136">
        <v>45840000</v>
      </c>
      <c r="D367" s="214">
        <v>45833621.909999996</v>
      </c>
      <c r="E367" s="172">
        <f t="shared" si="92"/>
        <v>99.98608619109946</v>
      </c>
    </row>
    <row r="368" spans="1:5" ht="12.75" customHeight="1" x14ac:dyDescent="0.2">
      <c r="A368" s="38"/>
      <c r="B368" s="221"/>
      <c r="C368" s="214"/>
      <c r="D368" s="214"/>
      <c r="E368" s="218"/>
    </row>
    <row r="369" spans="1:5" ht="12.75" customHeight="1" x14ac:dyDescent="0.2">
      <c r="A369" s="42" t="s">
        <v>248</v>
      </c>
      <c r="B369" s="48" t="s">
        <v>249</v>
      </c>
      <c r="C369" s="59">
        <f t="shared" ref="C369:D372" si="99">C370</f>
        <v>12000000</v>
      </c>
      <c r="D369" s="59">
        <f t="shared" si="99"/>
        <v>11767960.220000001</v>
      </c>
      <c r="E369" s="81">
        <f>D369/C369*100</f>
        <v>98.066335166666676</v>
      </c>
    </row>
    <row r="370" spans="1:5" ht="12.75" hidden="1" customHeight="1" x14ac:dyDescent="0.2">
      <c r="A370" s="42">
        <v>3</v>
      </c>
      <c r="B370" s="232" t="s">
        <v>36</v>
      </c>
      <c r="C370" s="59">
        <f t="shared" si="99"/>
        <v>12000000</v>
      </c>
      <c r="D370" s="59">
        <f t="shared" si="99"/>
        <v>11767960.220000001</v>
      </c>
      <c r="E370" s="81">
        <f>D370/C370*100</f>
        <v>98.066335166666676</v>
      </c>
    </row>
    <row r="371" spans="1:5" ht="12.75" customHeight="1" x14ac:dyDescent="0.2">
      <c r="A371" s="37">
        <v>36</v>
      </c>
      <c r="B371" s="48" t="s">
        <v>163</v>
      </c>
      <c r="C371" s="59">
        <f t="shared" si="99"/>
        <v>12000000</v>
      </c>
      <c r="D371" s="59">
        <f t="shared" si="99"/>
        <v>11767960.220000001</v>
      </c>
      <c r="E371" s="81">
        <f t="shared" ref="E371:E373" si="100">D371/C371*100</f>
        <v>98.066335166666676</v>
      </c>
    </row>
    <row r="372" spans="1:5" ht="12.75" customHeight="1" x14ac:dyDescent="0.2">
      <c r="A372" s="37">
        <v>363</v>
      </c>
      <c r="B372" s="217" t="s">
        <v>111</v>
      </c>
      <c r="C372" s="59">
        <f t="shared" si="99"/>
        <v>12000000</v>
      </c>
      <c r="D372" s="59">
        <f t="shared" si="99"/>
        <v>11767960.220000001</v>
      </c>
      <c r="E372" s="81">
        <f t="shared" si="100"/>
        <v>98.066335166666676</v>
      </c>
    </row>
    <row r="373" spans="1:5" ht="12.75" customHeight="1" x14ac:dyDescent="0.2">
      <c r="A373" s="38">
        <v>3632</v>
      </c>
      <c r="B373" s="221" t="s">
        <v>112</v>
      </c>
      <c r="C373" s="136">
        <v>12000000</v>
      </c>
      <c r="D373" s="214">
        <v>11767960.220000001</v>
      </c>
      <c r="E373" s="172">
        <f t="shared" si="100"/>
        <v>98.066335166666676</v>
      </c>
    </row>
    <row r="374" spans="1:5" ht="12.75" customHeight="1" x14ac:dyDescent="0.2">
      <c r="A374" s="38"/>
      <c r="B374" s="221"/>
      <c r="C374" s="214"/>
      <c r="D374" s="214"/>
      <c r="E374" s="218"/>
    </row>
    <row r="375" spans="1:5" ht="12.75" customHeight="1" x14ac:dyDescent="0.2">
      <c r="A375" s="42" t="s">
        <v>226</v>
      </c>
      <c r="B375" s="48" t="s">
        <v>225</v>
      </c>
      <c r="C375" s="59">
        <f t="shared" ref="C375:D375" si="101">C376</f>
        <v>100000</v>
      </c>
      <c r="D375" s="59">
        <f t="shared" si="101"/>
        <v>0</v>
      </c>
      <c r="E375" s="234">
        <f t="shared" ref="E375:E378" si="102">D375/C375*100</f>
        <v>0</v>
      </c>
    </row>
    <row r="376" spans="1:5" ht="12.75" hidden="1" customHeight="1" x14ac:dyDescent="0.2">
      <c r="A376" s="37">
        <v>3</v>
      </c>
      <c r="B376" s="232" t="s">
        <v>36</v>
      </c>
      <c r="C376" s="59">
        <f>C377</f>
        <v>100000</v>
      </c>
      <c r="D376" s="59">
        <f>D377</f>
        <v>0</v>
      </c>
      <c r="E376" s="234">
        <f t="shared" si="102"/>
        <v>0</v>
      </c>
    </row>
    <row r="377" spans="1:5" ht="12.75" customHeight="1" x14ac:dyDescent="0.2">
      <c r="A377" s="42">
        <v>32</v>
      </c>
      <c r="B377" s="241" t="s">
        <v>2</v>
      </c>
      <c r="C377" s="59">
        <f>C378</f>
        <v>100000</v>
      </c>
      <c r="D377" s="59">
        <f>D378</f>
        <v>0</v>
      </c>
      <c r="E377" s="81">
        <f t="shared" si="102"/>
        <v>0</v>
      </c>
    </row>
    <row r="378" spans="1:5" ht="12.75" customHeight="1" x14ac:dyDescent="0.2">
      <c r="A378" s="42">
        <v>323</v>
      </c>
      <c r="B378" s="232" t="s">
        <v>10</v>
      </c>
      <c r="C378" s="59">
        <f t="shared" ref="C378:D378" si="103">C379</f>
        <v>100000</v>
      </c>
      <c r="D378" s="59">
        <f t="shared" si="103"/>
        <v>0</v>
      </c>
      <c r="E378" s="81">
        <f t="shared" si="102"/>
        <v>0</v>
      </c>
    </row>
    <row r="379" spans="1:5" ht="12.75" customHeight="1" x14ac:dyDescent="0.2">
      <c r="A379" s="38">
        <v>3237</v>
      </c>
      <c r="B379" s="245" t="s">
        <v>12</v>
      </c>
      <c r="C379" s="136">
        <v>100000</v>
      </c>
      <c r="D379" s="214">
        <v>0</v>
      </c>
      <c r="E379" s="172">
        <f>D379/C379*100</f>
        <v>0</v>
      </c>
    </row>
    <row r="380" spans="1:5" ht="12.75" customHeight="1" x14ac:dyDescent="0.2">
      <c r="A380" s="54"/>
      <c r="B380" s="245"/>
      <c r="C380" s="214"/>
      <c r="D380" s="214"/>
      <c r="E380" s="233"/>
    </row>
    <row r="381" spans="1:5" ht="12.75" customHeight="1" x14ac:dyDescent="0.2">
      <c r="A381" s="42" t="s">
        <v>236</v>
      </c>
      <c r="B381" s="212" t="s">
        <v>235</v>
      </c>
      <c r="C381" s="59">
        <f>C382</f>
        <v>482500</v>
      </c>
      <c r="D381" s="59">
        <f>D382</f>
        <v>285310.88</v>
      </c>
      <c r="E381" s="81">
        <f t="shared" ref="E381:E434" si="104">D381/C381*100</f>
        <v>59.13178860103627</v>
      </c>
    </row>
    <row r="382" spans="1:5" ht="12.75" hidden="1" customHeight="1" x14ac:dyDescent="0.2">
      <c r="A382" s="42">
        <v>3</v>
      </c>
      <c r="B382" s="232" t="s">
        <v>36</v>
      </c>
      <c r="C382" s="59">
        <f>C383+C389</f>
        <v>482500</v>
      </c>
      <c r="D382" s="59">
        <f>D383+D389</f>
        <v>285310.88</v>
      </c>
      <c r="E382" s="81">
        <f t="shared" si="104"/>
        <v>59.13178860103627</v>
      </c>
    </row>
    <row r="383" spans="1:5" ht="12.75" customHeight="1" x14ac:dyDescent="0.2">
      <c r="A383" s="52">
        <v>31</v>
      </c>
      <c r="B383" s="217" t="s">
        <v>37</v>
      </c>
      <c r="C383" s="59">
        <f>C384+C387</f>
        <v>306000</v>
      </c>
      <c r="D383" s="59">
        <f>D384+D387</f>
        <v>207936.69</v>
      </c>
      <c r="E383" s="81">
        <f t="shared" si="104"/>
        <v>67.953166666666661</v>
      </c>
    </row>
    <row r="384" spans="1:5" ht="12.75" customHeight="1" x14ac:dyDescent="0.2">
      <c r="A384" s="42">
        <v>311</v>
      </c>
      <c r="B384" s="217" t="s">
        <v>105</v>
      </c>
      <c r="C384" s="59">
        <f>C385+C386</f>
        <v>270000</v>
      </c>
      <c r="D384" s="59">
        <f>D385+D386</f>
        <v>183204.34</v>
      </c>
      <c r="E384" s="81">
        <f t="shared" si="104"/>
        <v>67.853459259259267</v>
      </c>
    </row>
    <row r="385" spans="1:5" ht="12.75" customHeight="1" x14ac:dyDescent="0.2">
      <c r="A385" s="38">
        <v>3111</v>
      </c>
      <c r="B385" s="187" t="s">
        <v>38</v>
      </c>
      <c r="C385" s="136">
        <v>260000</v>
      </c>
      <c r="D385" s="214">
        <v>179384.91</v>
      </c>
      <c r="E385" s="172">
        <f t="shared" si="104"/>
        <v>68.994196153846161</v>
      </c>
    </row>
    <row r="386" spans="1:5" ht="12.75" customHeight="1" x14ac:dyDescent="0.2">
      <c r="A386" s="38">
        <v>3113</v>
      </c>
      <c r="B386" s="187" t="s">
        <v>39</v>
      </c>
      <c r="C386" s="136">
        <v>10000</v>
      </c>
      <c r="D386" s="214">
        <v>3819.43</v>
      </c>
      <c r="E386" s="172">
        <f t="shared" si="104"/>
        <v>38.194299999999998</v>
      </c>
    </row>
    <row r="387" spans="1:5" ht="12.75" customHeight="1" x14ac:dyDescent="0.2">
      <c r="A387" s="42">
        <v>313</v>
      </c>
      <c r="B387" s="217" t="s">
        <v>41</v>
      </c>
      <c r="C387" s="59">
        <f>C388</f>
        <v>36000</v>
      </c>
      <c r="D387" s="59">
        <f>D388</f>
        <v>24732.35</v>
      </c>
      <c r="E387" s="81">
        <f t="shared" si="104"/>
        <v>68.700972222222219</v>
      </c>
    </row>
    <row r="388" spans="1:5" ht="12.75" customHeight="1" x14ac:dyDescent="0.2">
      <c r="A388" s="38">
        <v>3132</v>
      </c>
      <c r="B388" s="187" t="s">
        <v>182</v>
      </c>
      <c r="C388" s="136">
        <v>36000</v>
      </c>
      <c r="D388" s="214">
        <v>24732.35</v>
      </c>
      <c r="E388" s="172">
        <f t="shared" si="104"/>
        <v>68.700972222222219</v>
      </c>
    </row>
    <row r="389" spans="1:5" ht="12.75" customHeight="1" x14ac:dyDescent="0.2">
      <c r="A389" s="42">
        <v>32</v>
      </c>
      <c r="B389" s="241" t="s">
        <v>2</v>
      </c>
      <c r="C389" s="59">
        <f>C390+C393+C395+C399</f>
        <v>176500</v>
      </c>
      <c r="D389" s="59">
        <f>D390+D393+D395+D399</f>
        <v>77374.19</v>
      </c>
      <c r="E389" s="81">
        <f t="shared" si="104"/>
        <v>43.838067988668556</v>
      </c>
    </row>
    <row r="390" spans="1:5" ht="12.75" customHeight="1" x14ac:dyDescent="0.2">
      <c r="A390" s="42">
        <v>321</v>
      </c>
      <c r="B390" s="241" t="s">
        <v>6</v>
      </c>
      <c r="C390" s="59">
        <f>C391+C392</f>
        <v>92000</v>
      </c>
      <c r="D390" s="59">
        <f>D391+D392</f>
        <v>38480.300000000003</v>
      </c>
      <c r="E390" s="81">
        <f t="shared" si="104"/>
        <v>41.826413043478269</v>
      </c>
    </row>
    <row r="391" spans="1:5" ht="12.75" customHeight="1" x14ac:dyDescent="0.2">
      <c r="A391" s="38">
        <v>3211</v>
      </c>
      <c r="B391" s="219" t="s">
        <v>42</v>
      </c>
      <c r="C391" s="136">
        <v>80000</v>
      </c>
      <c r="D391" s="214">
        <v>29212.05</v>
      </c>
      <c r="E391" s="172">
        <f t="shared" si="104"/>
        <v>36.515062499999999</v>
      </c>
    </row>
    <row r="392" spans="1:5" ht="12.75" customHeight="1" x14ac:dyDescent="0.2">
      <c r="A392" s="38">
        <v>3212</v>
      </c>
      <c r="B392" s="219" t="s">
        <v>43</v>
      </c>
      <c r="C392" s="136">
        <v>12000</v>
      </c>
      <c r="D392" s="214">
        <v>9268.25</v>
      </c>
      <c r="E392" s="172">
        <f t="shared" si="104"/>
        <v>77.235416666666666</v>
      </c>
    </row>
    <row r="393" spans="1:5" ht="12.75" customHeight="1" x14ac:dyDescent="0.2">
      <c r="A393" s="55">
        <v>322</v>
      </c>
      <c r="B393" s="17" t="s">
        <v>44</v>
      </c>
      <c r="C393" s="59">
        <f>C394</f>
        <v>2000</v>
      </c>
      <c r="D393" s="59">
        <f>D394</f>
        <v>657.21</v>
      </c>
      <c r="E393" s="81">
        <f t="shared" si="104"/>
        <v>32.860500000000002</v>
      </c>
    </row>
    <row r="394" spans="1:5" ht="12.75" customHeight="1" x14ac:dyDescent="0.2">
      <c r="A394" s="54">
        <v>3223</v>
      </c>
      <c r="B394" s="179" t="s">
        <v>46</v>
      </c>
      <c r="C394" s="136">
        <v>2000</v>
      </c>
      <c r="D394" s="214">
        <v>657.21</v>
      </c>
      <c r="E394" s="172">
        <f t="shared" si="104"/>
        <v>32.860500000000002</v>
      </c>
    </row>
    <row r="395" spans="1:5" ht="12.75" customHeight="1" x14ac:dyDescent="0.2">
      <c r="A395" s="55">
        <v>323</v>
      </c>
      <c r="B395" s="232" t="s">
        <v>10</v>
      </c>
      <c r="C395" s="59">
        <f>SUM(C396:C398)</f>
        <v>62500</v>
      </c>
      <c r="D395" s="59">
        <f>SUM(D396:D398)</f>
        <v>38236.68</v>
      </c>
      <c r="E395" s="81">
        <f t="shared" si="104"/>
        <v>61.178688000000001</v>
      </c>
    </row>
    <row r="396" spans="1:5" ht="12.75" customHeight="1" x14ac:dyDescent="0.2">
      <c r="A396" s="38">
        <v>3231</v>
      </c>
      <c r="B396" s="187" t="s">
        <v>47</v>
      </c>
      <c r="C396" s="136">
        <v>2500</v>
      </c>
      <c r="D396" s="214">
        <v>736.68</v>
      </c>
      <c r="E396" s="172">
        <f t="shared" si="104"/>
        <v>29.467199999999998</v>
      </c>
    </row>
    <row r="397" spans="1:5" ht="12.75" customHeight="1" x14ac:dyDescent="0.2">
      <c r="A397" s="38">
        <v>3235</v>
      </c>
      <c r="B397" s="219" t="s">
        <v>50</v>
      </c>
      <c r="C397" s="136">
        <v>10000</v>
      </c>
      <c r="D397" s="214">
        <v>0</v>
      </c>
      <c r="E397" s="172">
        <f t="shared" si="104"/>
        <v>0</v>
      </c>
    </row>
    <row r="398" spans="1:5" ht="12.75" customHeight="1" x14ac:dyDescent="0.2">
      <c r="A398" s="38">
        <v>3237</v>
      </c>
      <c r="B398" s="245" t="s">
        <v>12</v>
      </c>
      <c r="C398" s="136">
        <v>50000</v>
      </c>
      <c r="D398" s="214">
        <v>37500</v>
      </c>
      <c r="E398" s="172">
        <f t="shared" si="104"/>
        <v>75</v>
      </c>
    </row>
    <row r="399" spans="1:5" ht="12.75" customHeight="1" x14ac:dyDescent="0.2">
      <c r="A399" s="37">
        <v>329</v>
      </c>
      <c r="B399" s="217" t="s">
        <v>53</v>
      </c>
      <c r="C399" s="59">
        <f>SUM(C400:C400)</f>
        <v>20000</v>
      </c>
      <c r="D399" s="59">
        <f>SUM(D400:D400)</f>
        <v>0</v>
      </c>
      <c r="E399" s="81">
        <f t="shared" si="104"/>
        <v>0</v>
      </c>
    </row>
    <row r="400" spans="1:5" ht="13.15" customHeight="1" x14ac:dyDescent="0.2">
      <c r="A400" s="38">
        <v>3293</v>
      </c>
      <c r="B400" s="187" t="s">
        <v>55</v>
      </c>
      <c r="C400" s="136">
        <v>20000</v>
      </c>
      <c r="D400" s="214">
        <v>0</v>
      </c>
      <c r="E400" s="172">
        <f t="shared" si="104"/>
        <v>0</v>
      </c>
    </row>
    <row r="401" spans="1:5" ht="12.75" customHeight="1" x14ac:dyDescent="0.2">
      <c r="A401" s="38"/>
      <c r="B401" s="221"/>
      <c r="C401" s="214"/>
      <c r="D401" s="214"/>
      <c r="E401" s="218"/>
    </row>
    <row r="402" spans="1:5" ht="38.25" x14ac:dyDescent="0.2">
      <c r="A402" s="42" t="s">
        <v>192</v>
      </c>
      <c r="B402" s="48" t="s">
        <v>205</v>
      </c>
      <c r="C402" s="59">
        <f>C403</f>
        <v>3500000</v>
      </c>
      <c r="D402" s="59">
        <f>D403</f>
        <v>0</v>
      </c>
      <c r="E402" s="81">
        <f t="shared" si="104"/>
        <v>0</v>
      </c>
    </row>
    <row r="403" spans="1:5" ht="12.75" hidden="1" customHeight="1" x14ac:dyDescent="0.2">
      <c r="A403" s="42">
        <v>3</v>
      </c>
      <c r="B403" s="232" t="s">
        <v>36</v>
      </c>
      <c r="C403" s="59">
        <f>C404+C407</f>
        <v>3500000</v>
      </c>
      <c r="D403" s="59">
        <f>D404+D407</f>
        <v>0</v>
      </c>
      <c r="E403" s="81">
        <f t="shared" si="104"/>
        <v>0</v>
      </c>
    </row>
    <row r="404" spans="1:5" ht="12.75" customHeight="1" x14ac:dyDescent="0.2">
      <c r="A404" s="37">
        <v>35</v>
      </c>
      <c r="B404" s="241" t="s">
        <v>15</v>
      </c>
      <c r="C404" s="59">
        <f t="shared" ref="C404:D405" si="105">C405</f>
        <v>2500000</v>
      </c>
      <c r="D404" s="59">
        <f t="shared" si="105"/>
        <v>0</v>
      </c>
      <c r="E404" s="81">
        <f t="shared" si="104"/>
        <v>0</v>
      </c>
    </row>
    <row r="405" spans="1:5" ht="12.75" customHeight="1" x14ac:dyDescent="0.2">
      <c r="A405" s="37">
        <v>352</v>
      </c>
      <c r="B405" s="232" t="s">
        <v>211</v>
      </c>
      <c r="C405" s="59">
        <f t="shared" si="105"/>
        <v>2500000</v>
      </c>
      <c r="D405" s="59">
        <f t="shared" si="105"/>
        <v>0</v>
      </c>
      <c r="E405" s="81">
        <f t="shared" si="104"/>
        <v>0</v>
      </c>
    </row>
    <row r="406" spans="1:5" ht="25.5" x14ac:dyDescent="0.2">
      <c r="A406" s="38">
        <v>3522</v>
      </c>
      <c r="B406" s="235" t="s">
        <v>212</v>
      </c>
      <c r="C406" s="136">
        <v>2500000</v>
      </c>
      <c r="D406" s="214">
        <v>0</v>
      </c>
      <c r="E406" s="172">
        <f t="shared" si="104"/>
        <v>0</v>
      </c>
    </row>
    <row r="407" spans="1:5" ht="12.75" customHeight="1" x14ac:dyDescent="0.2">
      <c r="A407" s="37">
        <v>36</v>
      </c>
      <c r="B407" s="48" t="s">
        <v>163</v>
      </c>
      <c r="C407" s="59">
        <f t="shared" ref="C407:D407" si="106">C408</f>
        <v>1000000</v>
      </c>
      <c r="D407" s="59">
        <f t="shared" si="106"/>
        <v>0</v>
      </c>
      <c r="E407" s="81">
        <f t="shared" si="104"/>
        <v>0</v>
      </c>
    </row>
    <row r="408" spans="1:5" ht="12.75" customHeight="1" x14ac:dyDescent="0.2">
      <c r="A408" s="37">
        <v>363</v>
      </c>
      <c r="B408" s="217" t="s">
        <v>111</v>
      </c>
      <c r="C408" s="59">
        <f>C409</f>
        <v>1000000</v>
      </c>
      <c r="D408" s="59">
        <f>D409</f>
        <v>0</v>
      </c>
      <c r="E408" s="81">
        <f t="shared" si="104"/>
        <v>0</v>
      </c>
    </row>
    <row r="409" spans="1:5" ht="12.75" customHeight="1" x14ac:dyDescent="0.2">
      <c r="A409" s="41">
        <v>3632</v>
      </c>
      <c r="B409" s="221" t="s">
        <v>112</v>
      </c>
      <c r="C409" s="136">
        <v>1000000</v>
      </c>
      <c r="D409" s="214">
        <v>0</v>
      </c>
      <c r="E409" s="172">
        <f t="shared" si="104"/>
        <v>0</v>
      </c>
    </row>
    <row r="410" spans="1:5" ht="12.75" customHeight="1" x14ac:dyDescent="0.2">
      <c r="A410" s="44"/>
      <c r="B410" s="250"/>
    </row>
    <row r="411" spans="1:5" s="53" customFormat="1" ht="25.5" x14ac:dyDescent="0.2">
      <c r="A411" s="42" t="s">
        <v>131</v>
      </c>
      <c r="B411" s="48" t="s">
        <v>165</v>
      </c>
      <c r="C411" s="59">
        <f t="shared" ref="C411:D414" si="107">C412</f>
        <v>3372000</v>
      </c>
      <c r="D411" s="59">
        <f t="shared" si="107"/>
        <v>2186735.41</v>
      </c>
      <c r="E411" s="81">
        <f t="shared" si="104"/>
        <v>64.849804567022545</v>
      </c>
    </row>
    <row r="412" spans="1:5" s="53" customFormat="1" ht="12.75" hidden="1" customHeight="1" x14ac:dyDescent="0.2">
      <c r="A412" s="42">
        <v>3</v>
      </c>
      <c r="B412" s="232" t="s">
        <v>36</v>
      </c>
      <c r="C412" s="59">
        <f>C413+C416</f>
        <v>3372000</v>
      </c>
      <c r="D412" s="59">
        <f>D413+D416</f>
        <v>2186735.41</v>
      </c>
      <c r="E412" s="81">
        <f t="shared" si="104"/>
        <v>64.849804567022545</v>
      </c>
    </row>
    <row r="413" spans="1:5" s="53" customFormat="1" ht="12.75" customHeight="1" x14ac:dyDescent="0.2">
      <c r="A413" s="42">
        <v>32</v>
      </c>
      <c r="B413" s="241" t="s">
        <v>2</v>
      </c>
      <c r="C413" s="59">
        <f t="shared" si="107"/>
        <v>20000</v>
      </c>
      <c r="D413" s="59">
        <f t="shared" si="107"/>
        <v>0</v>
      </c>
      <c r="E413" s="81">
        <f t="shared" si="104"/>
        <v>0</v>
      </c>
    </row>
    <row r="414" spans="1:5" s="53" customFormat="1" ht="12.75" customHeight="1" x14ac:dyDescent="0.2">
      <c r="A414" s="37">
        <v>323</v>
      </c>
      <c r="B414" s="232" t="s">
        <v>10</v>
      </c>
      <c r="C414" s="59">
        <f t="shared" si="107"/>
        <v>20000</v>
      </c>
      <c r="D414" s="59">
        <f t="shared" si="107"/>
        <v>0</v>
      </c>
      <c r="E414" s="81">
        <f t="shared" si="104"/>
        <v>0</v>
      </c>
    </row>
    <row r="415" spans="1:5" ht="12.75" customHeight="1" x14ac:dyDescent="0.2">
      <c r="A415" s="38">
        <v>3237</v>
      </c>
      <c r="B415" s="245" t="s">
        <v>12</v>
      </c>
      <c r="C415" s="136">
        <v>20000</v>
      </c>
      <c r="D415" s="214">
        <v>0</v>
      </c>
      <c r="E415" s="172">
        <f t="shared" si="104"/>
        <v>0</v>
      </c>
    </row>
    <row r="416" spans="1:5" ht="12.75" customHeight="1" x14ac:dyDescent="0.2">
      <c r="A416" s="37">
        <v>38</v>
      </c>
      <c r="B416" s="241" t="s">
        <v>56</v>
      </c>
      <c r="C416" s="59">
        <f t="shared" ref="C416:D417" si="108">C417</f>
        <v>3352000</v>
      </c>
      <c r="D416" s="59">
        <f t="shared" si="108"/>
        <v>2186735.41</v>
      </c>
      <c r="E416" s="81">
        <f>D416/C416*100</f>
        <v>65.236736575178995</v>
      </c>
    </row>
    <row r="417" spans="1:5" ht="12.75" customHeight="1" x14ac:dyDescent="0.2">
      <c r="A417" s="37">
        <v>382</v>
      </c>
      <c r="B417" s="241" t="s">
        <v>80</v>
      </c>
      <c r="C417" s="59">
        <f t="shared" si="108"/>
        <v>3352000</v>
      </c>
      <c r="D417" s="59">
        <f t="shared" si="108"/>
        <v>2186735.41</v>
      </c>
      <c r="E417" s="81">
        <f t="shared" si="104"/>
        <v>65.236736575178995</v>
      </c>
    </row>
    <row r="418" spans="1:5" ht="12.75" customHeight="1" x14ac:dyDescent="0.2">
      <c r="A418" s="38">
        <v>3821</v>
      </c>
      <c r="B418" s="219" t="s">
        <v>104</v>
      </c>
      <c r="C418" s="136">
        <v>3352000</v>
      </c>
      <c r="D418" s="214">
        <v>2186735.41</v>
      </c>
      <c r="E418" s="172">
        <f t="shared" si="104"/>
        <v>65.236736575178995</v>
      </c>
    </row>
    <row r="419" spans="1:5" ht="12.75" customHeight="1" x14ac:dyDescent="0.2">
      <c r="A419" s="38"/>
      <c r="B419" s="221"/>
      <c r="C419" s="214"/>
      <c r="D419" s="214"/>
      <c r="E419" s="218"/>
    </row>
    <row r="420" spans="1:5" s="53" customFormat="1" ht="12.75" customHeight="1" x14ac:dyDescent="0.2">
      <c r="A420" s="42" t="s">
        <v>132</v>
      </c>
      <c r="B420" s="48" t="s">
        <v>127</v>
      </c>
      <c r="C420" s="59">
        <f t="shared" ref="C420:D420" si="109">C421</f>
        <v>583000</v>
      </c>
      <c r="D420" s="59">
        <f t="shared" si="109"/>
        <v>582189.80000000005</v>
      </c>
      <c r="E420" s="81">
        <f t="shared" si="104"/>
        <v>99.861029159519731</v>
      </c>
    </row>
    <row r="421" spans="1:5" s="53" customFormat="1" ht="12.75" hidden="1" customHeight="1" x14ac:dyDescent="0.2">
      <c r="A421" s="42">
        <v>3</v>
      </c>
      <c r="B421" s="232" t="s">
        <v>36</v>
      </c>
      <c r="C421" s="59">
        <f>C422</f>
        <v>583000</v>
      </c>
      <c r="D421" s="59">
        <f>D422</f>
        <v>582189.80000000005</v>
      </c>
      <c r="E421" s="81">
        <f t="shared" si="104"/>
        <v>99.861029159519731</v>
      </c>
    </row>
    <row r="422" spans="1:5" s="53" customFormat="1" ht="12.75" customHeight="1" x14ac:dyDescent="0.2">
      <c r="A422" s="37">
        <v>36</v>
      </c>
      <c r="B422" s="48" t="s">
        <v>163</v>
      </c>
      <c r="C422" s="59">
        <f t="shared" ref="C422:D422" si="110">C423</f>
        <v>583000</v>
      </c>
      <c r="D422" s="59">
        <f t="shared" si="110"/>
        <v>582189.80000000005</v>
      </c>
      <c r="E422" s="81">
        <f t="shared" si="104"/>
        <v>99.861029159519731</v>
      </c>
    </row>
    <row r="423" spans="1:5" s="53" customFormat="1" ht="12.75" customHeight="1" x14ac:dyDescent="0.2">
      <c r="A423" s="37">
        <v>363</v>
      </c>
      <c r="B423" s="217" t="s">
        <v>111</v>
      </c>
      <c r="C423" s="59">
        <f>C424</f>
        <v>583000</v>
      </c>
      <c r="D423" s="59">
        <f>D424</f>
        <v>582189.80000000005</v>
      </c>
      <c r="E423" s="81">
        <f t="shared" si="104"/>
        <v>99.861029159519731</v>
      </c>
    </row>
    <row r="424" spans="1:5" ht="12.75" customHeight="1" x14ac:dyDescent="0.2">
      <c r="A424" s="38">
        <v>3631</v>
      </c>
      <c r="B424" s="221" t="s">
        <v>137</v>
      </c>
      <c r="C424" s="136">
        <v>583000</v>
      </c>
      <c r="D424" s="214">
        <v>582189.80000000005</v>
      </c>
      <c r="E424" s="172">
        <f t="shared" si="104"/>
        <v>99.861029159519731</v>
      </c>
    </row>
    <row r="425" spans="1:5" ht="12.75" customHeight="1" x14ac:dyDescent="0.2">
      <c r="A425" s="38"/>
      <c r="B425" s="221"/>
      <c r="C425" s="214"/>
      <c r="D425" s="214"/>
      <c r="E425" s="218"/>
    </row>
    <row r="426" spans="1:5" s="53" customFormat="1" ht="25.5" customHeight="1" x14ac:dyDescent="0.2">
      <c r="A426" s="42" t="s">
        <v>133</v>
      </c>
      <c r="B426" s="48" t="s">
        <v>128</v>
      </c>
      <c r="C426" s="59">
        <f t="shared" ref="C426:D427" si="111">C427</f>
        <v>190000</v>
      </c>
      <c r="D426" s="59">
        <f t="shared" si="111"/>
        <v>165000</v>
      </c>
      <c r="E426" s="81">
        <f t="shared" si="104"/>
        <v>86.842105263157904</v>
      </c>
    </row>
    <row r="427" spans="1:5" s="53" customFormat="1" ht="12.75" hidden="1" customHeight="1" x14ac:dyDescent="0.2">
      <c r="A427" s="42">
        <v>3</v>
      </c>
      <c r="B427" s="232" t="s">
        <v>36</v>
      </c>
      <c r="C427" s="59">
        <f t="shared" si="111"/>
        <v>190000</v>
      </c>
      <c r="D427" s="59">
        <f t="shared" si="111"/>
        <v>165000</v>
      </c>
      <c r="E427" s="81">
        <f>D427/C427*100</f>
        <v>86.842105263157904</v>
      </c>
    </row>
    <row r="428" spans="1:5" s="53" customFormat="1" ht="12.75" customHeight="1" x14ac:dyDescent="0.2">
      <c r="A428" s="42">
        <v>32</v>
      </c>
      <c r="B428" s="241" t="s">
        <v>2</v>
      </c>
      <c r="C428" s="59">
        <f t="shared" ref="C428:D429" si="112">C429</f>
        <v>190000</v>
      </c>
      <c r="D428" s="59">
        <f t="shared" si="112"/>
        <v>165000</v>
      </c>
      <c r="E428" s="81">
        <f t="shared" si="104"/>
        <v>86.842105263157904</v>
      </c>
    </row>
    <row r="429" spans="1:5" s="53" customFormat="1" ht="12.75" customHeight="1" x14ac:dyDescent="0.2">
      <c r="A429" s="37">
        <v>323</v>
      </c>
      <c r="B429" s="232" t="s">
        <v>10</v>
      </c>
      <c r="C429" s="59">
        <f t="shared" si="112"/>
        <v>190000</v>
      </c>
      <c r="D429" s="59">
        <f t="shared" si="112"/>
        <v>165000</v>
      </c>
      <c r="E429" s="81">
        <f t="shared" si="104"/>
        <v>86.842105263157904</v>
      </c>
    </row>
    <row r="430" spans="1:5" ht="12.75" customHeight="1" x14ac:dyDescent="0.2">
      <c r="A430" s="38">
        <v>3233</v>
      </c>
      <c r="B430" s="219" t="s">
        <v>48</v>
      </c>
      <c r="C430" s="136">
        <v>190000</v>
      </c>
      <c r="D430" s="214">
        <v>165000</v>
      </c>
      <c r="E430" s="172">
        <f t="shared" si="104"/>
        <v>86.842105263157904</v>
      </c>
    </row>
    <row r="431" spans="1:5" ht="12.75" customHeight="1" x14ac:dyDescent="0.2">
      <c r="A431" s="38"/>
      <c r="B431" s="221"/>
      <c r="C431" s="214"/>
      <c r="D431" s="214"/>
      <c r="E431" s="218"/>
    </row>
    <row r="432" spans="1:5" ht="12.75" customHeight="1" x14ac:dyDescent="0.2">
      <c r="A432" s="84">
        <v>103</v>
      </c>
      <c r="B432" s="48" t="s">
        <v>180</v>
      </c>
      <c r="C432" s="59">
        <f t="shared" ref="C432:D432" si="113">C433</f>
        <v>856152000</v>
      </c>
      <c r="D432" s="59">
        <f t="shared" si="113"/>
        <v>864549177.87</v>
      </c>
      <c r="E432" s="225">
        <f t="shared" si="104"/>
        <v>100.98080456157319</v>
      </c>
    </row>
    <row r="433" spans="1:7" s="53" customFormat="1" ht="25.5" x14ac:dyDescent="0.2">
      <c r="A433" s="37" t="s">
        <v>77</v>
      </c>
      <c r="B433" s="48" t="s">
        <v>180</v>
      </c>
      <c r="C433" s="59">
        <f>C434+C469</f>
        <v>856152000</v>
      </c>
      <c r="D433" s="59">
        <f>D434+D469</f>
        <v>864549177.87</v>
      </c>
      <c r="E433" s="81">
        <f t="shared" si="104"/>
        <v>100.98080456157319</v>
      </c>
    </row>
    <row r="434" spans="1:7" s="53" customFormat="1" ht="12.75" hidden="1" customHeight="1" x14ac:dyDescent="0.2">
      <c r="A434" s="42">
        <v>3</v>
      </c>
      <c r="B434" s="232" t="s">
        <v>36</v>
      </c>
      <c r="C434" s="59">
        <f>C435+C444+C463+C466</f>
        <v>856007000</v>
      </c>
      <c r="D434" s="59">
        <f>D435+D444+D463+D466</f>
        <v>864434103.37</v>
      </c>
      <c r="E434" s="81">
        <f t="shared" si="104"/>
        <v>100.98446664221203</v>
      </c>
      <c r="G434" s="49"/>
    </row>
    <row r="435" spans="1:7" s="53" customFormat="1" ht="12.75" customHeight="1" x14ac:dyDescent="0.2">
      <c r="A435" s="165">
        <v>31</v>
      </c>
      <c r="B435" s="205" t="s">
        <v>37</v>
      </c>
      <c r="C435" s="162">
        <f>C436+C440+C442</f>
        <v>9554000</v>
      </c>
      <c r="D435" s="162">
        <f>D436+D440+D442</f>
        <v>8843365.879999999</v>
      </c>
      <c r="E435" s="163">
        <f t="shared" ref="E435:E474" si="114">D435/C435*100</f>
        <v>92.561920452166618</v>
      </c>
    </row>
    <row r="436" spans="1:7" s="53" customFormat="1" ht="12.75" customHeight="1" x14ac:dyDescent="0.2">
      <c r="A436" s="165">
        <v>311</v>
      </c>
      <c r="B436" s="205" t="s">
        <v>105</v>
      </c>
      <c r="C436" s="167">
        <f>SUM(C437:C439)</f>
        <v>7844000</v>
      </c>
      <c r="D436" s="167">
        <f>SUM(D437:D439)</f>
        <v>7343688.8499999996</v>
      </c>
      <c r="E436" s="163">
        <f t="shared" si="114"/>
        <v>93.62173444671086</v>
      </c>
    </row>
    <row r="437" spans="1:7" ht="12.75" customHeight="1" x14ac:dyDescent="0.2">
      <c r="A437" s="169">
        <v>3111</v>
      </c>
      <c r="B437" s="179" t="s">
        <v>38</v>
      </c>
      <c r="C437" s="170">
        <v>7800000</v>
      </c>
      <c r="D437" s="145">
        <v>7316112.8099999996</v>
      </c>
      <c r="E437" s="239">
        <f>D437/C437*100</f>
        <v>93.796318076923072</v>
      </c>
    </row>
    <row r="438" spans="1:7" ht="12.75" customHeight="1" x14ac:dyDescent="0.2">
      <c r="A438" s="169">
        <v>3112</v>
      </c>
      <c r="B438" s="179" t="s">
        <v>170</v>
      </c>
      <c r="C438" s="170">
        <v>21000</v>
      </c>
      <c r="D438" s="145">
        <v>20804.439999999999</v>
      </c>
      <c r="E438" s="239">
        <f t="shared" si="114"/>
        <v>99.068761904761899</v>
      </c>
    </row>
    <row r="439" spans="1:7" s="53" customFormat="1" ht="12.75" customHeight="1" x14ac:dyDescent="0.2">
      <c r="A439" s="169">
        <v>3113</v>
      </c>
      <c r="B439" s="179" t="s">
        <v>39</v>
      </c>
      <c r="C439" s="170">
        <v>23000</v>
      </c>
      <c r="D439" s="145">
        <v>6771.6</v>
      </c>
      <c r="E439" s="239">
        <f t="shared" si="114"/>
        <v>29.441739130434787</v>
      </c>
    </row>
    <row r="440" spans="1:7" ht="12.75" customHeight="1" x14ac:dyDescent="0.2">
      <c r="A440" s="8">
        <v>312</v>
      </c>
      <c r="B440" s="253" t="s">
        <v>40</v>
      </c>
      <c r="C440" s="152">
        <f>C441</f>
        <v>500000</v>
      </c>
      <c r="D440" s="152">
        <f>D441</f>
        <v>287920.96999999997</v>
      </c>
      <c r="E440" s="163">
        <f t="shared" si="114"/>
        <v>57.584193999999997</v>
      </c>
    </row>
    <row r="441" spans="1:7" s="53" customFormat="1" ht="12.75" customHeight="1" x14ac:dyDescent="0.2">
      <c r="A441" s="169">
        <v>3121</v>
      </c>
      <c r="B441" s="179" t="s">
        <v>40</v>
      </c>
      <c r="C441" s="170">
        <v>500000</v>
      </c>
      <c r="D441" s="145">
        <v>287920.96999999997</v>
      </c>
      <c r="E441" s="239">
        <f t="shared" si="114"/>
        <v>57.584193999999997</v>
      </c>
    </row>
    <row r="442" spans="1:7" s="53" customFormat="1" ht="12.75" customHeight="1" x14ac:dyDescent="0.2">
      <c r="A442" s="8">
        <v>313</v>
      </c>
      <c r="B442" s="253" t="s">
        <v>41</v>
      </c>
      <c r="C442" s="152">
        <f>C443</f>
        <v>1210000</v>
      </c>
      <c r="D442" s="152">
        <f>D443</f>
        <v>1211756.06</v>
      </c>
      <c r="E442" s="163">
        <f t="shared" si="114"/>
        <v>100.14512892561984</v>
      </c>
    </row>
    <row r="443" spans="1:7" ht="12.75" customHeight="1" x14ac:dyDescent="0.2">
      <c r="A443" s="169">
        <v>3132</v>
      </c>
      <c r="B443" s="179" t="s">
        <v>182</v>
      </c>
      <c r="C443" s="170">
        <v>1210000</v>
      </c>
      <c r="D443" s="145">
        <v>1211756.06</v>
      </c>
      <c r="E443" s="239">
        <f t="shared" si="114"/>
        <v>100.14512892561984</v>
      </c>
    </row>
    <row r="444" spans="1:7" ht="12.75" customHeight="1" x14ac:dyDescent="0.2">
      <c r="A444" s="8">
        <v>32</v>
      </c>
      <c r="B444" s="254" t="s">
        <v>2</v>
      </c>
      <c r="C444" s="152">
        <f>C445+C450+C454+C460</f>
        <v>846338000</v>
      </c>
      <c r="D444" s="152">
        <f>D445+D450+D454+D460</f>
        <v>855590737.49000001</v>
      </c>
      <c r="E444" s="163">
        <f t="shared" si="114"/>
        <v>101.09326740498477</v>
      </c>
    </row>
    <row r="445" spans="1:7" ht="12.75" customHeight="1" x14ac:dyDescent="0.2">
      <c r="A445" s="8">
        <v>321</v>
      </c>
      <c r="B445" s="254" t="s">
        <v>6</v>
      </c>
      <c r="C445" s="152">
        <f>C446+C447+C448+C449</f>
        <v>695000</v>
      </c>
      <c r="D445" s="152">
        <f>D446+D447+D448+D449</f>
        <v>533214.3600000001</v>
      </c>
      <c r="E445" s="163">
        <f t="shared" si="114"/>
        <v>76.721490647482028</v>
      </c>
    </row>
    <row r="446" spans="1:7" ht="12.75" customHeight="1" x14ac:dyDescent="0.2">
      <c r="A446" s="169">
        <v>3211</v>
      </c>
      <c r="B446" s="188" t="s">
        <v>42</v>
      </c>
      <c r="C446" s="170">
        <v>104000</v>
      </c>
      <c r="D446" s="145">
        <v>103928.85</v>
      </c>
      <c r="E446" s="239">
        <f t="shared" si="114"/>
        <v>99.931586538461545</v>
      </c>
    </row>
    <row r="447" spans="1:7" ht="12.75" customHeight="1" x14ac:dyDescent="0.2">
      <c r="A447" s="169">
        <v>3212</v>
      </c>
      <c r="B447" s="188" t="s">
        <v>43</v>
      </c>
      <c r="C447" s="170">
        <v>500000</v>
      </c>
      <c r="D447" s="145">
        <v>377728.71</v>
      </c>
      <c r="E447" s="239">
        <f t="shared" si="114"/>
        <v>75.545742000000004</v>
      </c>
    </row>
    <row r="448" spans="1:7" ht="12.75" customHeight="1" x14ac:dyDescent="0.2">
      <c r="A448" s="175" t="s">
        <v>4</v>
      </c>
      <c r="B448" s="188" t="s">
        <v>5</v>
      </c>
      <c r="C448" s="170">
        <v>46000</v>
      </c>
      <c r="D448" s="145">
        <v>6750</v>
      </c>
      <c r="E448" s="239">
        <f t="shared" si="114"/>
        <v>14.673913043478262</v>
      </c>
    </row>
    <row r="449" spans="1:7" ht="12.75" customHeight="1" x14ac:dyDescent="0.2">
      <c r="A449" s="175">
        <v>3214</v>
      </c>
      <c r="B449" s="188" t="s">
        <v>107</v>
      </c>
      <c r="C449" s="170">
        <v>45000</v>
      </c>
      <c r="D449" s="145">
        <v>44806.8</v>
      </c>
      <c r="E449" s="239">
        <f t="shared" si="114"/>
        <v>99.570666666666668</v>
      </c>
    </row>
    <row r="450" spans="1:7" ht="12.75" customHeight="1" x14ac:dyDescent="0.2">
      <c r="A450" s="240">
        <v>322</v>
      </c>
      <c r="B450" s="17" t="s">
        <v>44</v>
      </c>
      <c r="C450" s="152">
        <f>SUM(C451:C453)</f>
        <v>76000</v>
      </c>
      <c r="D450" s="152">
        <f>SUM(D451:D453)</f>
        <v>74536.800000000003</v>
      </c>
      <c r="E450" s="163">
        <f t="shared" si="114"/>
        <v>98.074736842105267</v>
      </c>
    </row>
    <row r="451" spans="1:7" ht="12.75" customHeight="1" x14ac:dyDescent="0.2">
      <c r="A451" s="175">
        <v>3221</v>
      </c>
      <c r="B451" s="179" t="s">
        <v>45</v>
      </c>
      <c r="C451" s="170">
        <v>900</v>
      </c>
      <c r="D451" s="145">
        <v>188.96</v>
      </c>
      <c r="E451" s="239">
        <f t="shared" si="114"/>
        <v>20.995555555555555</v>
      </c>
    </row>
    <row r="452" spans="1:7" ht="12.75" customHeight="1" x14ac:dyDescent="0.2">
      <c r="A452" s="175">
        <v>3223</v>
      </c>
      <c r="B452" s="179" t="s">
        <v>46</v>
      </c>
      <c r="C452" s="170">
        <v>100</v>
      </c>
      <c r="D452" s="145">
        <v>51.59</v>
      </c>
      <c r="E452" s="239">
        <f t="shared" si="114"/>
        <v>51.59</v>
      </c>
    </row>
    <row r="453" spans="1:7" ht="12.75" customHeight="1" x14ac:dyDescent="0.2">
      <c r="A453" s="175">
        <v>3227</v>
      </c>
      <c r="B453" s="179" t="s">
        <v>108</v>
      </c>
      <c r="C453" s="170">
        <v>75000</v>
      </c>
      <c r="D453" s="145">
        <v>74296.25</v>
      </c>
      <c r="E453" s="239">
        <f t="shared" si="114"/>
        <v>99.061666666666667</v>
      </c>
    </row>
    <row r="454" spans="1:7" ht="12.75" customHeight="1" x14ac:dyDescent="0.2">
      <c r="A454" s="240">
        <v>323</v>
      </c>
      <c r="B454" s="17" t="s">
        <v>10</v>
      </c>
      <c r="C454" s="152">
        <f>SUM(C455:C459)</f>
        <v>4900000</v>
      </c>
      <c r="D454" s="152">
        <f>SUM(D455:D459)</f>
        <v>2869841.34</v>
      </c>
      <c r="E454" s="163">
        <f t="shared" si="114"/>
        <v>58.568190612244898</v>
      </c>
    </row>
    <row r="455" spans="1:7" ht="12.75" customHeight="1" x14ac:dyDescent="0.2">
      <c r="A455" s="169">
        <v>3231</v>
      </c>
      <c r="B455" s="179" t="s">
        <v>47</v>
      </c>
      <c r="C455" s="170">
        <v>600</v>
      </c>
      <c r="D455" s="145">
        <v>533.35</v>
      </c>
      <c r="E455" s="239">
        <f t="shared" si="114"/>
        <v>88.891666666666666</v>
      </c>
    </row>
    <row r="456" spans="1:7" ht="12.75" customHeight="1" x14ac:dyDescent="0.2">
      <c r="A456" s="169">
        <v>3232</v>
      </c>
      <c r="B456" s="243" t="s">
        <v>11</v>
      </c>
      <c r="C456" s="170">
        <v>19400</v>
      </c>
      <c r="D456" s="145">
        <v>11250</v>
      </c>
      <c r="E456" s="239">
        <f t="shared" si="114"/>
        <v>57.989690721649488</v>
      </c>
    </row>
    <row r="457" spans="1:7" ht="12.75" customHeight="1" x14ac:dyDescent="0.2">
      <c r="A457" s="88">
        <v>3233</v>
      </c>
      <c r="B457" s="255" t="s">
        <v>48</v>
      </c>
      <c r="C457" s="170">
        <v>3000000</v>
      </c>
      <c r="D457" s="145">
        <v>1386546.22</v>
      </c>
      <c r="E457" s="239">
        <f t="shared" si="114"/>
        <v>46.218207333333332</v>
      </c>
    </row>
    <row r="458" spans="1:7" ht="12.75" customHeight="1" x14ac:dyDescent="0.2">
      <c r="A458" s="169">
        <v>3236</v>
      </c>
      <c r="B458" s="188" t="s">
        <v>51</v>
      </c>
      <c r="C458" s="170">
        <v>30000</v>
      </c>
      <c r="D458" s="145">
        <v>21091.77</v>
      </c>
      <c r="E458" s="239">
        <f t="shared" si="114"/>
        <v>70.305899999999994</v>
      </c>
    </row>
    <row r="459" spans="1:7" ht="12.75" customHeight="1" x14ac:dyDescent="0.2">
      <c r="A459" s="169">
        <v>3237</v>
      </c>
      <c r="B459" s="243" t="s">
        <v>12</v>
      </c>
      <c r="C459" s="170">
        <v>1850000</v>
      </c>
      <c r="D459" s="145">
        <v>1450420</v>
      </c>
      <c r="E459" s="239">
        <f t="shared" si="114"/>
        <v>78.401081081081088</v>
      </c>
    </row>
    <row r="460" spans="1:7" ht="12.75" customHeight="1" x14ac:dyDescent="0.2">
      <c r="A460" s="240">
        <v>329</v>
      </c>
      <c r="B460" s="205" t="s">
        <v>53</v>
      </c>
      <c r="C460" s="152">
        <f>SUM(C461:C462)</f>
        <v>840667000</v>
      </c>
      <c r="D460" s="152">
        <f>SUM(D461:D462)</f>
        <v>852113144.99000001</v>
      </c>
      <c r="E460" s="163">
        <f t="shared" si="114"/>
        <v>101.36155516869343</v>
      </c>
    </row>
    <row r="461" spans="1:7" ht="12.75" customHeight="1" x14ac:dyDescent="0.2">
      <c r="A461" s="169">
        <v>3294</v>
      </c>
      <c r="B461" s="179" t="s">
        <v>161</v>
      </c>
      <c r="C461" s="170">
        <v>6000</v>
      </c>
      <c r="D461" s="145">
        <v>5513.76</v>
      </c>
      <c r="E461" s="239">
        <f t="shared" si="114"/>
        <v>91.896000000000001</v>
      </c>
    </row>
    <row r="462" spans="1:7" ht="12.75" customHeight="1" x14ac:dyDescent="0.2">
      <c r="A462" s="169">
        <v>3299</v>
      </c>
      <c r="B462" s="179" t="s">
        <v>53</v>
      </c>
      <c r="C462" s="170">
        <v>840661000</v>
      </c>
      <c r="D462" s="145">
        <v>852107631.23000002</v>
      </c>
      <c r="E462" s="239">
        <f t="shared" si="114"/>
        <v>101.36162272664011</v>
      </c>
      <c r="G462" s="50"/>
    </row>
    <row r="463" spans="1:7" ht="12.75" customHeight="1" x14ac:dyDescent="0.2">
      <c r="A463" s="240">
        <v>34</v>
      </c>
      <c r="B463" s="254" t="s">
        <v>14</v>
      </c>
      <c r="C463" s="152">
        <f>C464</f>
        <v>60000</v>
      </c>
      <c r="D463" s="152">
        <f>D464</f>
        <v>0</v>
      </c>
      <c r="E463" s="163">
        <f t="shared" si="114"/>
        <v>0</v>
      </c>
    </row>
    <row r="464" spans="1:7" ht="12.75" customHeight="1" x14ac:dyDescent="0.2">
      <c r="A464" s="240">
        <v>343</v>
      </c>
      <c r="B464" s="205" t="s">
        <v>60</v>
      </c>
      <c r="C464" s="152">
        <f>SUM(C465:C465)</f>
        <v>60000</v>
      </c>
      <c r="D464" s="152">
        <f>SUM(D465:D465)</f>
        <v>0</v>
      </c>
      <c r="E464" s="163">
        <f t="shared" si="114"/>
        <v>0</v>
      </c>
    </row>
    <row r="465" spans="1:5" ht="12.75" customHeight="1" x14ac:dyDescent="0.2">
      <c r="A465" s="173">
        <v>3433</v>
      </c>
      <c r="B465" s="179" t="s">
        <v>76</v>
      </c>
      <c r="C465" s="170">
        <v>60000</v>
      </c>
      <c r="D465" s="145">
        <v>0</v>
      </c>
      <c r="E465" s="239">
        <f t="shared" si="114"/>
        <v>0</v>
      </c>
    </row>
    <row r="466" spans="1:5" ht="25.5" x14ac:dyDescent="0.2">
      <c r="A466" s="190">
        <v>37</v>
      </c>
      <c r="B466" s="191" t="s">
        <v>143</v>
      </c>
      <c r="C466" s="152">
        <f t="shared" ref="C466:D467" si="115">C467</f>
        <v>55000</v>
      </c>
      <c r="D466" s="152">
        <f t="shared" si="115"/>
        <v>0</v>
      </c>
      <c r="E466" s="163">
        <f t="shared" si="114"/>
        <v>0</v>
      </c>
    </row>
    <row r="467" spans="1:5" ht="12.75" customHeight="1" x14ac:dyDescent="0.2">
      <c r="A467" s="190">
        <v>372</v>
      </c>
      <c r="B467" s="191" t="s">
        <v>144</v>
      </c>
      <c r="C467" s="152">
        <f t="shared" si="115"/>
        <v>55000</v>
      </c>
      <c r="D467" s="152">
        <f t="shared" si="115"/>
        <v>0</v>
      </c>
      <c r="E467" s="163">
        <f t="shared" si="114"/>
        <v>0</v>
      </c>
    </row>
    <row r="468" spans="1:5" ht="12.75" customHeight="1" x14ac:dyDescent="0.2">
      <c r="A468" s="175">
        <v>3721</v>
      </c>
      <c r="B468" s="179" t="s">
        <v>136</v>
      </c>
      <c r="C468" s="170">
        <v>55000</v>
      </c>
      <c r="D468" s="145">
        <v>0</v>
      </c>
      <c r="E468" s="239">
        <f t="shared" si="114"/>
        <v>0</v>
      </c>
    </row>
    <row r="469" spans="1:5" ht="12.75" hidden="1" customHeight="1" x14ac:dyDescent="0.2">
      <c r="A469" s="8">
        <v>4</v>
      </c>
      <c r="B469" s="17" t="s">
        <v>57</v>
      </c>
      <c r="C469" s="152">
        <f>C470</f>
        <v>145000</v>
      </c>
      <c r="D469" s="152">
        <f>D470</f>
        <v>115074.5</v>
      </c>
      <c r="E469" s="163">
        <f t="shared" si="114"/>
        <v>79.361724137931034</v>
      </c>
    </row>
    <row r="470" spans="1:5" ht="12.75" customHeight="1" x14ac:dyDescent="0.2">
      <c r="A470" s="8">
        <v>42</v>
      </c>
      <c r="B470" s="17" t="s">
        <v>19</v>
      </c>
      <c r="C470" s="152">
        <f>C471</f>
        <v>145000</v>
      </c>
      <c r="D470" s="152">
        <f>D471</f>
        <v>115074.5</v>
      </c>
      <c r="E470" s="163">
        <f t="shared" si="114"/>
        <v>79.361724137931034</v>
      </c>
    </row>
    <row r="471" spans="1:5" ht="12.75" customHeight="1" x14ac:dyDescent="0.2">
      <c r="A471" s="8">
        <v>422</v>
      </c>
      <c r="B471" s="254" t="s">
        <v>24</v>
      </c>
      <c r="C471" s="152">
        <f>SUM(C472:C474)</f>
        <v>145000</v>
      </c>
      <c r="D471" s="152">
        <f>SUM(D472:D474)</f>
        <v>115074.5</v>
      </c>
      <c r="E471" s="163">
        <f t="shared" si="114"/>
        <v>79.361724137931034</v>
      </c>
    </row>
    <row r="472" spans="1:5" ht="12.75" customHeight="1" x14ac:dyDescent="0.2">
      <c r="A472" s="197" t="s">
        <v>20</v>
      </c>
      <c r="B472" s="256" t="s">
        <v>21</v>
      </c>
      <c r="C472" s="170">
        <v>25000</v>
      </c>
      <c r="D472" s="145">
        <v>0</v>
      </c>
      <c r="E472" s="239">
        <f t="shared" si="114"/>
        <v>0</v>
      </c>
    </row>
    <row r="473" spans="1:5" ht="12.75" customHeight="1" x14ac:dyDescent="0.2">
      <c r="A473" s="175">
        <v>4223</v>
      </c>
      <c r="B473" s="243" t="s">
        <v>244</v>
      </c>
      <c r="C473" s="170">
        <v>25000</v>
      </c>
      <c r="D473" s="145">
        <v>21325</v>
      </c>
      <c r="E473" s="239">
        <f t="shared" si="114"/>
        <v>85.3</v>
      </c>
    </row>
    <row r="474" spans="1:5" ht="12.75" customHeight="1" x14ac:dyDescent="0.2">
      <c r="A474" s="175">
        <v>4227</v>
      </c>
      <c r="B474" s="179" t="s">
        <v>123</v>
      </c>
      <c r="C474" s="170">
        <v>95000</v>
      </c>
      <c r="D474" s="145">
        <v>93749.5</v>
      </c>
      <c r="E474" s="239">
        <f t="shared" si="114"/>
        <v>98.683684210526309</v>
      </c>
    </row>
    <row r="475" spans="1:5" ht="12.75" customHeight="1" x14ac:dyDescent="0.2">
      <c r="A475" s="65"/>
      <c r="B475" s="62"/>
    </row>
    <row r="476" spans="1:5" ht="12.75" customHeight="1" x14ac:dyDescent="0.2">
      <c r="A476" s="66"/>
      <c r="B476" s="63"/>
    </row>
    <row r="477" spans="1:5" ht="12.75" customHeight="1" x14ac:dyDescent="0.2"/>
    <row r="478" spans="1:5" ht="12.75" customHeight="1" x14ac:dyDescent="0.2">
      <c r="A478" s="47"/>
      <c r="B478" s="61"/>
    </row>
    <row r="479" spans="1:5" ht="12.75" customHeight="1" x14ac:dyDescent="0.2"/>
    <row r="480" spans="1:5" ht="12.75" customHeight="1" x14ac:dyDescent="0.2">
      <c r="A480" s="47"/>
      <c r="B480" s="61"/>
    </row>
    <row r="481" spans="1:2" ht="12.75" customHeight="1" x14ac:dyDescent="0.2"/>
    <row r="482" spans="1:2" ht="12.75" customHeight="1" x14ac:dyDescent="0.2">
      <c r="A482" s="65"/>
      <c r="B482" s="62"/>
    </row>
    <row r="483" spans="1:2" ht="12.75" customHeight="1" x14ac:dyDescent="0.2">
      <c r="A483" s="66"/>
      <c r="B483" s="63"/>
    </row>
    <row r="484" spans="1:2" ht="12.75" customHeight="1" x14ac:dyDescent="0.2">
      <c r="A484" s="67"/>
      <c r="B484" s="63"/>
    </row>
    <row r="485" spans="1:2" ht="12.75" customHeight="1" x14ac:dyDescent="0.2"/>
    <row r="486" spans="1:2" ht="12.75" customHeight="1" x14ac:dyDescent="0.2">
      <c r="A486" s="47"/>
      <c r="B486" s="61"/>
    </row>
    <row r="487" spans="1:2" ht="12.75" customHeight="1" x14ac:dyDescent="0.2"/>
    <row r="488" spans="1:2" ht="12.75" customHeight="1" x14ac:dyDescent="0.2">
      <c r="A488" s="47"/>
      <c r="B488" s="61"/>
    </row>
    <row r="489" spans="1:2" ht="12.75" customHeight="1" x14ac:dyDescent="0.2"/>
    <row r="490" spans="1:2" ht="12.75" customHeight="1" x14ac:dyDescent="0.2">
      <c r="A490" s="65"/>
      <c r="B490" s="62"/>
    </row>
    <row r="491" spans="1:2" ht="12.75" customHeight="1" x14ac:dyDescent="0.2">
      <c r="A491" s="66"/>
      <c r="B491" s="63"/>
    </row>
    <row r="492" spans="1:2" ht="12.75" customHeight="1" x14ac:dyDescent="0.2">
      <c r="A492" s="66"/>
      <c r="B492" s="63"/>
    </row>
    <row r="493" spans="1:2" ht="12.75" customHeight="1" x14ac:dyDescent="0.2">
      <c r="A493" s="66"/>
      <c r="B493" s="63"/>
    </row>
    <row r="494" spans="1:2" ht="12.75" customHeight="1" x14ac:dyDescent="0.2">
      <c r="A494" s="66"/>
      <c r="B494" s="63"/>
    </row>
    <row r="495" spans="1:2" ht="12.75" customHeight="1" x14ac:dyDescent="0.2">
      <c r="A495" s="66"/>
      <c r="B495" s="63"/>
    </row>
    <row r="496" spans="1:2" ht="12.75" customHeight="1" x14ac:dyDescent="0.2">
      <c r="A496" s="66"/>
      <c r="B496" s="63"/>
    </row>
    <row r="497" spans="1:2" ht="12.75" customHeight="1" x14ac:dyDescent="0.2">
      <c r="A497" s="66"/>
      <c r="B497" s="63"/>
    </row>
    <row r="498" spans="1:2" ht="12.75" customHeight="1" x14ac:dyDescent="0.2"/>
    <row r="499" spans="1:2" ht="12.75" customHeight="1" x14ac:dyDescent="0.2">
      <c r="A499" s="47"/>
      <c r="B499" s="61"/>
    </row>
    <row r="500" spans="1:2" ht="12.75" customHeight="1" x14ac:dyDescent="0.2"/>
    <row r="501" spans="1:2" ht="12.75" customHeight="1" x14ac:dyDescent="0.2">
      <c r="A501" s="47"/>
      <c r="B501" s="61"/>
    </row>
    <row r="502" spans="1:2" ht="12.75" customHeight="1" x14ac:dyDescent="0.2"/>
    <row r="503" spans="1:2" ht="12.75" customHeight="1" x14ac:dyDescent="0.2">
      <c r="A503" s="65"/>
      <c r="B503" s="62"/>
    </row>
    <row r="504" spans="1:2" ht="12.75" customHeight="1" x14ac:dyDescent="0.2">
      <c r="A504" s="66"/>
      <c r="B504" s="63"/>
    </row>
    <row r="505" spans="1:2" ht="12.75" customHeight="1" x14ac:dyDescent="0.2">
      <c r="A505" s="66"/>
      <c r="B505" s="63"/>
    </row>
    <row r="506" spans="1:2" ht="12.75" customHeight="1" x14ac:dyDescent="0.2"/>
    <row r="507" spans="1:2" ht="12.75" customHeight="1" x14ac:dyDescent="0.2">
      <c r="A507" s="47"/>
      <c r="B507" s="61"/>
    </row>
    <row r="508" spans="1:2" ht="12.75" customHeight="1" x14ac:dyDescent="0.2"/>
    <row r="509" spans="1:2" ht="12.75" customHeight="1" x14ac:dyDescent="0.2">
      <c r="A509" s="47"/>
      <c r="B509" s="61"/>
    </row>
    <row r="510" spans="1:2" ht="12.75" customHeight="1" x14ac:dyDescent="0.2"/>
    <row r="511" spans="1:2" ht="12.75" customHeight="1" x14ac:dyDescent="0.2">
      <c r="A511" s="65"/>
      <c r="B511" s="62"/>
    </row>
    <row r="512" spans="1:2" ht="12.75" customHeight="1" x14ac:dyDescent="0.2">
      <c r="A512" s="66"/>
      <c r="B512" s="63"/>
    </row>
    <row r="513" spans="1:2" ht="12.75" customHeight="1" x14ac:dyDescent="0.2">
      <c r="A513" s="66"/>
      <c r="B513" s="63"/>
    </row>
    <row r="514" spans="1:2" ht="12.75" customHeight="1" x14ac:dyDescent="0.2"/>
    <row r="515" spans="1:2" ht="12.75" customHeight="1" x14ac:dyDescent="0.2">
      <c r="A515" s="47"/>
      <c r="B515" s="61"/>
    </row>
    <row r="516" spans="1:2" ht="12.75" customHeight="1" x14ac:dyDescent="0.2"/>
    <row r="517" spans="1:2" ht="12.75" customHeight="1" x14ac:dyDescent="0.2">
      <c r="A517" s="47"/>
      <c r="B517" s="61"/>
    </row>
    <row r="518" spans="1:2" ht="12.75" customHeight="1" x14ac:dyDescent="0.2"/>
    <row r="519" spans="1:2" ht="12.75" customHeight="1" x14ac:dyDescent="0.2">
      <c r="A519" s="65"/>
      <c r="B519" s="62"/>
    </row>
    <row r="520" spans="1:2" ht="12.75" customHeight="1" x14ac:dyDescent="0.2">
      <c r="A520" s="66"/>
      <c r="B520" s="63"/>
    </row>
    <row r="521" spans="1:2" ht="12.75" customHeight="1" x14ac:dyDescent="0.2"/>
    <row r="522" spans="1:2" ht="12.75" customHeight="1" x14ac:dyDescent="0.2">
      <c r="A522" s="47"/>
      <c r="B522" s="61"/>
    </row>
    <row r="523" spans="1:2" ht="12.75" customHeight="1" x14ac:dyDescent="0.2"/>
    <row r="524" spans="1:2" ht="12.75" customHeight="1" x14ac:dyDescent="0.2">
      <c r="A524" s="47"/>
      <c r="B524" s="61"/>
    </row>
    <row r="525" spans="1:2" ht="12.75" customHeight="1" x14ac:dyDescent="0.2"/>
    <row r="526" spans="1:2" ht="12.75" customHeight="1" x14ac:dyDescent="0.2">
      <c r="A526" s="65"/>
      <c r="B526" s="62"/>
    </row>
    <row r="527" spans="1:2" ht="12.75" customHeight="1" x14ac:dyDescent="0.2">
      <c r="A527" s="66"/>
      <c r="B527" s="63"/>
    </row>
    <row r="528" spans="1:2" ht="12.75" customHeight="1" x14ac:dyDescent="0.2">
      <c r="A528" s="66"/>
      <c r="B528" s="63"/>
    </row>
    <row r="529" spans="1:2" ht="12.75" customHeight="1" x14ac:dyDescent="0.2"/>
    <row r="530" spans="1:2" ht="12.75" customHeight="1" x14ac:dyDescent="0.2">
      <c r="A530" s="47"/>
      <c r="B530" s="61"/>
    </row>
    <row r="531" spans="1:2" ht="12.75" customHeight="1" x14ac:dyDescent="0.2"/>
    <row r="532" spans="1:2" ht="12.75" customHeight="1" x14ac:dyDescent="0.2">
      <c r="A532" s="47"/>
      <c r="B532" s="61"/>
    </row>
    <row r="533" spans="1:2" ht="12.75" customHeight="1" x14ac:dyDescent="0.2"/>
    <row r="534" spans="1:2" ht="12.75" customHeight="1" x14ac:dyDescent="0.2">
      <c r="A534" s="65"/>
      <c r="B534" s="62"/>
    </row>
    <row r="535" spans="1:2" ht="12.75" customHeight="1" x14ac:dyDescent="0.2">
      <c r="A535" s="66"/>
      <c r="B535" s="63"/>
    </row>
    <row r="536" spans="1:2" ht="12.75" customHeight="1" x14ac:dyDescent="0.2"/>
    <row r="537" spans="1:2" ht="12.75" customHeight="1" x14ac:dyDescent="0.2">
      <c r="A537" s="47"/>
      <c r="B537" s="61"/>
    </row>
    <row r="538" spans="1:2" ht="12.75" customHeight="1" x14ac:dyDescent="0.2"/>
    <row r="539" spans="1:2" ht="12.75" customHeight="1" x14ac:dyDescent="0.2">
      <c r="A539" s="47"/>
      <c r="B539" s="61"/>
    </row>
    <row r="540" spans="1:2" ht="12.75" customHeight="1" x14ac:dyDescent="0.2"/>
    <row r="541" spans="1:2" ht="12.75" customHeight="1" x14ac:dyDescent="0.2">
      <c r="A541" s="65"/>
      <c r="B541" s="62"/>
    </row>
    <row r="542" spans="1:2" ht="12.75" customHeight="1" x14ac:dyDescent="0.2">
      <c r="A542" s="66"/>
      <c r="B542" s="63"/>
    </row>
    <row r="543" spans="1:2" ht="12.75" customHeight="1" x14ac:dyDescent="0.2">
      <c r="A543" s="66"/>
      <c r="B543" s="63"/>
    </row>
    <row r="544" spans="1:2" ht="12.75" customHeight="1" x14ac:dyDescent="0.2"/>
    <row r="545" spans="1:2" ht="12.75" customHeight="1" x14ac:dyDescent="0.2">
      <c r="A545" s="47"/>
      <c r="B545" s="61"/>
    </row>
    <row r="546" spans="1:2" ht="12.75" customHeight="1" x14ac:dyDescent="0.2"/>
    <row r="547" spans="1:2" ht="12.75" customHeight="1" x14ac:dyDescent="0.2">
      <c r="A547" s="47"/>
      <c r="B547" s="61"/>
    </row>
    <row r="548" spans="1:2" ht="12.75" customHeight="1" x14ac:dyDescent="0.2"/>
    <row r="549" spans="1:2" ht="12.75" customHeight="1" x14ac:dyDescent="0.2">
      <c r="A549" s="65"/>
      <c r="B549" s="62"/>
    </row>
    <row r="550" spans="1:2" ht="12.75" customHeight="1" x14ac:dyDescent="0.2">
      <c r="A550" s="66"/>
      <c r="B550" s="63"/>
    </row>
    <row r="551" spans="1:2" ht="12.75" customHeight="1" x14ac:dyDescent="0.2"/>
    <row r="552" spans="1:2" ht="12.75" customHeight="1" x14ac:dyDescent="0.2">
      <c r="A552" s="47"/>
      <c r="B552" s="61"/>
    </row>
    <row r="553" spans="1:2" ht="12.75" customHeight="1" x14ac:dyDescent="0.2"/>
    <row r="554" spans="1:2" ht="12.75" customHeight="1" x14ac:dyDescent="0.2">
      <c r="A554" s="47"/>
      <c r="B554" s="61"/>
    </row>
    <row r="555" spans="1:2" ht="12.75" customHeight="1" x14ac:dyDescent="0.2"/>
    <row r="556" spans="1:2" ht="12.75" customHeight="1" x14ac:dyDescent="0.2">
      <c r="A556" s="65"/>
      <c r="B556" s="62"/>
    </row>
    <row r="557" spans="1:2" ht="12.75" customHeight="1" x14ac:dyDescent="0.2">
      <c r="A557" s="66"/>
      <c r="B557" s="63"/>
    </row>
    <row r="558" spans="1:2" ht="12.75" customHeight="1" x14ac:dyDescent="0.2"/>
    <row r="559" spans="1:2" ht="12.75" customHeight="1" x14ac:dyDescent="0.2">
      <c r="A559" s="47"/>
      <c r="B559" s="61"/>
    </row>
    <row r="560" spans="1:2" ht="12.75" customHeight="1" x14ac:dyDescent="0.2"/>
    <row r="561" spans="1:2" ht="12.75" customHeight="1" x14ac:dyDescent="0.2">
      <c r="A561" s="47"/>
      <c r="B561" s="61"/>
    </row>
    <row r="562" spans="1:2" ht="12.75" customHeight="1" x14ac:dyDescent="0.2"/>
    <row r="563" spans="1:2" ht="12.75" customHeight="1" x14ac:dyDescent="0.2">
      <c r="A563" s="65"/>
      <c r="B563" s="62"/>
    </row>
    <row r="564" spans="1:2" ht="12.75" customHeight="1" x14ac:dyDescent="0.2">
      <c r="A564" s="66"/>
      <c r="B564" s="63"/>
    </row>
    <row r="565" spans="1:2" ht="12.75" customHeight="1" x14ac:dyDescent="0.2"/>
    <row r="566" spans="1:2" ht="12.75" customHeight="1" x14ac:dyDescent="0.2">
      <c r="A566" s="47"/>
      <c r="B566" s="61"/>
    </row>
    <row r="567" spans="1:2" ht="12.75" customHeight="1" x14ac:dyDescent="0.2"/>
    <row r="568" spans="1:2" ht="12.75" customHeight="1" x14ac:dyDescent="0.2">
      <c r="A568" s="47"/>
      <c r="B568" s="61"/>
    </row>
    <row r="569" spans="1:2" ht="12.75" customHeight="1" x14ac:dyDescent="0.2"/>
    <row r="570" spans="1:2" ht="12.75" customHeight="1" x14ac:dyDescent="0.2">
      <c r="A570" s="65"/>
      <c r="B570" s="62"/>
    </row>
    <row r="571" spans="1:2" ht="12.75" customHeight="1" x14ac:dyDescent="0.2">
      <c r="A571" s="66"/>
      <c r="B571" s="63"/>
    </row>
    <row r="572" spans="1:2" ht="12.75" customHeight="1" x14ac:dyDescent="0.2"/>
    <row r="573" spans="1:2" ht="12.75" customHeight="1" x14ac:dyDescent="0.2">
      <c r="A573" s="47"/>
      <c r="B573" s="61"/>
    </row>
    <row r="574" spans="1:2" ht="12.75" customHeight="1" x14ac:dyDescent="0.2"/>
    <row r="575" spans="1:2" ht="12.75" customHeight="1" x14ac:dyDescent="0.2">
      <c r="A575" s="47"/>
      <c r="B575" s="61"/>
    </row>
    <row r="576" spans="1:2" ht="12.75" customHeight="1" x14ac:dyDescent="0.2"/>
    <row r="577" spans="1:2" ht="12.75" customHeight="1" x14ac:dyDescent="0.2">
      <c r="A577" s="65"/>
      <c r="B577" s="62"/>
    </row>
    <row r="578" spans="1:2" ht="12.75" customHeight="1" x14ac:dyDescent="0.2">
      <c r="A578" s="66"/>
      <c r="B578" s="63"/>
    </row>
    <row r="579" spans="1:2" ht="12.75" customHeight="1" x14ac:dyDescent="0.2"/>
    <row r="580" spans="1:2" ht="12.75" customHeight="1" x14ac:dyDescent="0.2">
      <c r="A580" s="47"/>
      <c r="B580" s="61"/>
    </row>
    <row r="581" spans="1:2" ht="12.75" customHeight="1" x14ac:dyDescent="0.2"/>
    <row r="582" spans="1:2" ht="12.75" customHeight="1" x14ac:dyDescent="0.2">
      <c r="A582" s="47"/>
      <c r="B582" s="61"/>
    </row>
    <row r="583" spans="1:2" ht="12.75" customHeight="1" x14ac:dyDescent="0.2"/>
    <row r="584" spans="1:2" ht="12.75" customHeight="1" x14ac:dyDescent="0.2">
      <c r="A584" s="65"/>
      <c r="B584" s="62"/>
    </row>
    <row r="585" spans="1:2" ht="12.75" customHeight="1" x14ac:dyDescent="0.2">
      <c r="A585" s="66"/>
      <c r="B585" s="63"/>
    </row>
    <row r="586" spans="1:2" ht="12.75" customHeight="1" x14ac:dyDescent="0.2"/>
    <row r="587" spans="1:2" ht="12.75" customHeight="1" x14ac:dyDescent="0.2">
      <c r="A587" s="47"/>
      <c r="B587" s="61"/>
    </row>
    <row r="588" spans="1:2" ht="12.75" customHeight="1" x14ac:dyDescent="0.2"/>
    <row r="589" spans="1:2" ht="12.75" customHeight="1" x14ac:dyDescent="0.2">
      <c r="A589" s="47"/>
      <c r="B589" s="61"/>
    </row>
    <row r="590" spans="1:2" ht="12.75" customHeight="1" x14ac:dyDescent="0.2"/>
    <row r="591" spans="1:2" ht="12.75" customHeight="1" x14ac:dyDescent="0.2">
      <c r="A591" s="65"/>
      <c r="B591" s="62"/>
    </row>
    <row r="592" spans="1:2" ht="12.75" customHeight="1" x14ac:dyDescent="0.2">
      <c r="A592" s="66"/>
      <c r="B592" s="63"/>
    </row>
    <row r="593" spans="1:2" ht="12.75" customHeight="1" x14ac:dyDescent="0.2"/>
    <row r="594" spans="1:2" ht="12.75" customHeight="1" x14ac:dyDescent="0.2">
      <c r="A594" s="47"/>
      <c r="B594" s="61"/>
    </row>
    <row r="595" spans="1:2" ht="12.75" customHeight="1" x14ac:dyDescent="0.2"/>
    <row r="596" spans="1:2" ht="12.75" customHeight="1" x14ac:dyDescent="0.2">
      <c r="A596" s="47"/>
      <c r="B596" s="61"/>
    </row>
    <row r="597" spans="1:2" ht="12.75" customHeight="1" x14ac:dyDescent="0.2"/>
    <row r="598" spans="1:2" ht="12.75" customHeight="1" x14ac:dyDescent="0.2">
      <c r="A598" s="65"/>
      <c r="B598" s="62"/>
    </row>
    <row r="599" spans="1:2" ht="12.75" customHeight="1" x14ac:dyDescent="0.2">
      <c r="A599" s="66"/>
      <c r="B599" s="63"/>
    </row>
    <row r="600" spans="1:2" ht="12.75" customHeight="1" x14ac:dyDescent="0.2">
      <c r="A600" s="66"/>
      <c r="B600" s="63"/>
    </row>
    <row r="601" spans="1:2" ht="12.75" customHeight="1" x14ac:dyDescent="0.2">
      <c r="A601" s="47"/>
      <c r="B601" s="61"/>
    </row>
    <row r="602" spans="1:2" ht="12.75" customHeight="1" x14ac:dyDescent="0.2"/>
    <row r="603" spans="1:2" ht="12.75" customHeight="1" x14ac:dyDescent="0.2">
      <c r="A603" s="47"/>
      <c r="B603" s="61"/>
    </row>
    <row r="604" spans="1:2" ht="12.75" customHeight="1" x14ac:dyDescent="0.2"/>
    <row r="605" spans="1:2" ht="12.75" customHeight="1" x14ac:dyDescent="0.2">
      <c r="A605" s="65"/>
      <c r="B605" s="62"/>
    </row>
    <row r="606" spans="1:2" ht="12.75" customHeight="1" x14ac:dyDescent="0.2">
      <c r="A606" s="66"/>
      <c r="B606" s="63"/>
    </row>
    <row r="607" spans="1:2" ht="12.75" customHeight="1" x14ac:dyDescent="0.2">
      <c r="A607" s="66"/>
      <c r="B607" s="63"/>
    </row>
    <row r="608" spans="1:2" ht="12.75" customHeight="1" x14ac:dyDescent="0.2"/>
    <row r="609" spans="1:2" ht="12.75" customHeight="1" x14ac:dyDescent="0.2">
      <c r="A609" s="47"/>
      <c r="B609" s="61"/>
    </row>
    <row r="610" spans="1:2" ht="12.75" customHeight="1" x14ac:dyDescent="0.2"/>
    <row r="611" spans="1:2" ht="12.75" customHeight="1" x14ac:dyDescent="0.2">
      <c r="A611" s="47"/>
      <c r="B611" s="61"/>
    </row>
    <row r="612" spans="1:2" ht="12.75" customHeight="1" x14ac:dyDescent="0.2"/>
    <row r="613" spans="1:2" ht="12.75" customHeight="1" x14ac:dyDescent="0.2">
      <c r="A613" s="65"/>
      <c r="B613" s="62"/>
    </row>
    <row r="614" spans="1:2" ht="12.75" customHeight="1" x14ac:dyDescent="0.2">
      <c r="A614" s="66"/>
      <c r="B614" s="63"/>
    </row>
    <row r="615" spans="1:2" ht="12.75" customHeight="1" x14ac:dyDescent="0.2"/>
    <row r="616" spans="1:2" ht="12.75" customHeight="1" x14ac:dyDescent="0.2">
      <c r="A616" s="47"/>
      <c r="B616" s="61"/>
    </row>
    <row r="617" spans="1:2" ht="12.75" customHeight="1" x14ac:dyDescent="0.2"/>
    <row r="618" spans="1:2" ht="12.75" customHeight="1" x14ac:dyDescent="0.2">
      <c r="A618" s="47"/>
      <c r="B618" s="61"/>
    </row>
    <row r="619" spans="1:2" ht="12.75" customHeight="1" x14ac:dyDescent="0.2"/>
    <row r="620" spans="1:2" ht="12.75" customHeight="1" x14ac:dyDescent="0.2">
      <c r="A620" s="65"/>
      <c r="B620" s="62"/>
    </row>
    <row r="621" spans="1:2" ht="12.75" customHeight="1" x14ac:dyDescent="0.2">
      <c r="A621" s="66"/>
      <c r="B621" s="63"/>
    </row>
    <row r="622" spans="1:2" ht="12.75" customHeight="1" x14ac:dyDescent="0.2"/>
    <row r="623" spans="1:2" ht="12.75" customHeight="1" x14ac:dyDescent="0.2">
      <c r="A623" s="47"/>
      <c r="B623" s="61"/>
    </row>
    <row r="624" spans="1:2" ht="12.75" customHeight="1" x14ac:dyDescent="0.2"/>
    <row r="625" spans="1:2" ht="12.75" customHeight="1" x14ac:dyDescent="0.2">
      <c r="A625" s="47"/>
      <c r="B625" s="61"/>
    </row>
    <row r="626" spans="1:2" ht="12.75" customHeight="1" x14ac:dyDescent="0.2"/>
    <row r="627" spans="1:2" ht="12.75" customHeight="1" x14ac:dyDescent="0.2">
      <c r="A627" s="65"/>
      <c r="B627" s="62"/>
    </row>
    <row r="628" spans="1:2" ht="12.75" customHeight="1" x14ac:dyDescent="0.2">
      <c r="A628" s="66"/>
      <c r="B628" s="63"/>
    </row>
    <row r="629" spans="1:2" ht="12.75" customHeight="1" x14ac:dyDescent="0.2"/>
    <row r="630" spans="1:2" ht="12.75" customHeight="1" x14ac:dyDescent="0.2">
      <c r="A630" s="47"/>
      <c r="B630" s="61"/>
    </row>
    <row r="631" spans="1:2" ht="12.75" customHeight="1" x14ac:dyDescent="0.2"/>
    <row r="632" spans="1:2" ht="12.75" customHeight="1" x14ac:dyDescent="0.2">
      <c r="A632" s="47"/>
      <c r="B632" s="61"/>
    </row>
    <row r="633" spans="1:2" ht="12.75" customHeight="1" x14ac:dyDescent="0.2"/>
    <row r="634" spans="1:2" ht="12.75" customHeight="1" x14ac:dyDescent="0.2">
      <c r="A634" s="65"/>
      <c r="B634" s="62"/>
    </row>
    <row r="635" spans="1:2" ht="12.75" customHeight="1" x14ac:dyDescent="0.2">
      <c r="A635" s="66"/>
      <c r="B635" s="63"/>
    </row>
    <row r="636" spans="1:2" ht="12.75" customHeight="1" x14ac:dyDescent="0.2"/>
    <row r="637" spans="1:2" ht="12.75" customHeight="1" x14ac:dyDescent="0.2">
      <c r="A637" s="47"/>
      <c r="B637" s="61"/>
    </row>
    <row r="638" spans="1:2" ht="12.75" customHeight="1" x14ac:dyDescent="0.2"/>
    <row r="639" spans="1:2" ht="12.75" customHeight="1" x14ac:dyDescent="0.2">
      <c r="A639" s="47"/>
      <c r="B639" s="61"/>
    </row>
    <row r="640" spans="1:2" ht="12.75" customHeight="1" x14ac:dyDescent="0.2"/>
    <row r="641" spans="1:2" ht="12.75" customHeight="1" x14ac:dyDescent="0.2">
      <c r="A641" s="65"/>
      <c r="B641" s="62"/>
    </row>
    <row r="642" spans="1:2" ht="12.75" customHeight="1" x14ac:dyDescent="0.2">
      <c r="A642" s="66"/>
      <c r="B642" s="63"/>
    </row>
    <row r="643" spans="1:2" ht="12.75" customHeight="1" x14ac:dyDescent="0.2"/>
    <row r="644" spans="1:2" ht="12.75" customHeight="1" x14ac:dyDescent="0.2">
      <c r="A644" s="47"/>
      <c r="B644" s="61"/>
    </row>
    <row r="645" spans="1:2" ht="12.75" customHeight="1" x14ac:dyDescent="0.2"/>
    <row r="646" spans="1:2" ht="12.75" customHeight="1" x14ac:dyDescent="0.2">
      <c r="A646" s="47"/>
      <c r="B646" s="61"/>
    </row>
    <row r="647" spans="1:2" ht="12.75" customHeight="1" x14ac:dyDescent="0.2"/>
    <row r="648" spans="1:2" ht="12.75" customHeight="1" x14ac:dyDescent="0.2">
      <c r="A648" s="65"/>
      <c r="B648" s="62"/>
    </row>
    <row r="649" spans="1:2" ht="12.75" customHeight="1" x14ac:dyDescent="0.2">
      <c r="A649" s="66"/>
      <c r="B649" s="63"/>
    </row>
    <row r="650" spans="1:2" ht="12.75" customHeight="1" x14ac:dyDescent="0.2"/>
    <row r="651" spans="1:2" ht="12.75" customHeight="1" x14ac:dyDescent="0.2">
      <c r="A651" s="47"/>
      <c r="B651" s="61"/>
    </row>
    <row r="652" spans="1:2" ht="12.75" customHeight="1" x14ac:dyDescent="0.2"/>
    <row r="653" spans="1:2" ht="12.75" customHeight="1" x14ac:dyDescent="0.2">
      <c r="A653" s="47"/>
      <c r="B653" s="61"/>
    </row>
    <row r="654" spans="1:2" ht="12.75" customHeight="1" x14ac:dyDescent="0.2"/>
    <row r="655" spans="1:2" ht="12.75" customHeight="1" x14ac:dyDescent="0.2">
      <c r="A655" s="65"/>
      <c r="B655" s="62"/>
    </row>
    <row r="656" spans="1:2" ht="12.75" customHeight="1" x14ac:dyDescent="0.2">
      <c r="A656" s="66"/>
      <c r="B656" s="63"/>
    </row>
    <row r="657" spans="1:2" ht="12.75" customHeight="1" x14ac:dyDescent="0.2"/>
    <row r="658" spans="1:2" ht="12.75" customHeight="1" x14ac:dyDescent="0.2">
      <c r="A658" s="47"/>
      <c r="B658" s="61"/>
    </row>
    <row r="659" spans="1:2" ht="12.75" customHeight="1" x14ac:dyDescent="0.2"/>
    <row r="660" spans="1:2" ht="12.75" customHeight="1" x14ac:dyDescent="0.2">
      <c r="A660" s="47"/>
      <c r="B660" s="61"/>
    </row>
    <row r="661" spans="1:2" ht="12.75" customHeight="1" x14ac:dyDescent="0.2"/>
    <row r="662" spans="1:2" ht="12.75" customHeight="1" x14ac:dyDescent="0.2">
      <c r="A662" s="65"/>
      <c r="B662" s="62"/>
    </row>
    <row r="663" spans="1:2" ht="12.75" customHeight="1" x14ac:dyDescent="0.2">
      <c r="A663" s="66"/>
      <c r="B663" s="63"/>
    </row>
    <row r="664" spans="1:2" ht="12.75" customHeight="1" x14ac:dyDescent="0.2"/>
    <row r="665" spans="1:2" ht="12.75" customHeight="1" x14ac:dyDescent="0.2">
      <c r="A665" s="47"/>
      <c r="B665" s="61"/>
    </row>
    <row r="666" spans="1:2" ht="12.75" customHeight="1" x14ac:dyDescent="0.2"/>
    <row r="667" spans="1:2" ht="12.75" customHeight="1" x14ac:dyDescent="0.2">
      <c r="A667" s="47"/>
      <c r="B667" s="61"/>
    </row>
    <row r="668" spans="1:2" ht="12.75" customHeight="1" x14ac:dyDescent="0.2">
      <c r="A668" s="47"/>
      <c r="B668" s="61"/>
    </row>
    <row r="669" spans="1:2" ht="12.75" customHeight="1" x14ac:dyDescent="0.2">
      <c r="A669" s="68"/>
      <c r="B669" s="64"/>
    </row>
    <row r="670" spans="1:2" ht="12.75" customHeight="1" x14ac:dyDescent="0.2">
      <c r="A670" s="66"/>
      <c r="B670" s="63"/>
    </row>
    <row r="671" spans="1:2" ht="12.75" customHeight="1" x14ac:dyDescent="0.2"/>
    <row r="672" spans="1:2" ht="12.75" customHeight="1" x14ac:dyDescent="0.2">
      <c r="A672" s="47"/>
      <c r="B672" s="69"/>
    </row>
    <row r="673" spans="1:2" ht="12.75" customHeight="1" x14ac:dyDescent="0.2"/>
    <row r="674" spans="1:2" ht="12.75" customHeight="1" x14ac:dyDescent="0.2">
      <c r="A674" s="47"/>
      <c r="B674" s="69"/>
    </row>
    <row r="675" spans="1:2" ht="12.75" customHeight="1" x14ac:dyDescent="0.2"/>
    <row r="676" spans="1:2" ht="12.75" customHeight="1" x14ac:dyDescent="0.2">
      <c r="A676" s="65"/>
      <c r="B676" s="62"/>
    </row>
    <row r="677" spans="1:2" ht="12.75" customHeight="1" x14ac:dyDescent="0.2">
      <c r="A677" s="66"/>
      <c r="B677" s="63"/>
    </row>
    <row r="678" spans="1:2" ht="12.75" customHeight="1" x14ac:dyDescent="0.2"/>
    <row r="679" spans="1:2" ht="12.75" customHeight="1" x14ac:dyDescent="0.2">
      <c r="A679" s="47"/>
      <c r="B679" s="61"/>
    </row>
    <row r="680" spans="1:2" ht="12.75" customHeight="1" x14ac:dyDescent="0.2"/>
    <row r="681" spans="1:2" ht="12.75" customHeight="1" x14ac:dyDescent="0.2">
      <c r="A681" s="47"/>
      <c r="B681" s="61"/>
    </row>
    <row r="682" spans="1:2" ht="12.75" customHeight="1" x14ac:dyDescent="0.2"/>
    <row r="683" spans="1:2" ht="12.75" customHeight="1" x14ac:dyDescent="0.2">
      <c r="A683" s="65"/>
      <c r="B683" s="62"/>
    </row>
    <row r="684" spans="1:2" ht="12.75" customHeight="1" x14ac:dyDescent="0.2">
      <c r="A684" s="66"/>
      <c r="B684" s="63"/>
    </row>
    <row r="685" spans="1:2" ht="12.75" customHeight="1" x14ac:dyDescent="0.2"/>
    <row r="686" spans="1:2" ht="12.75" customHeight="1" x14ac:dyDescent="0.2">
      <c r="A686" s="47"/>
      <c r="B686" s="61"/>
    </row>
    <row r="687" spans="1:2" ht="12.75" customHeight="1" x14ac:dyDescent="0.2"/>
    <row r="688" spans="1:2" ht="12.75" customHeight="1" x14ac:dyDescent="0.2">
      <c r="A688" s="47"/>
      <c r="B688" s="61"/>
    </row>
    <row r="689" spans="1:2" ht="12.75" customHeight="1" x14ac:dyDescent="0.2"/>
    <row r="690" spans="1:2" ht="12.75" customHeight="1" x14ac:dyDescent="0.2">
      <c r="A690" s="65"/>
      <c r="B690" s="62"/>
    </row>
    <row r="691" spans="1:2" ht="12.75" customHeight="1" x14ac:dyDescent="0.2">
      <c r="A691" s="66"/>
      <c r="B691" s="63"/>
    </row>
    <row r="692" spans="1:2" ht="12.75" customHeight="1" x14ac:dyDescent="0.2"/>
    <row r="693" spans="1:2" ht="12.75" customHeight="1" x14ac:dyDescent="0.2">
      <c r="A693" s="47"/>
      <c r="B693" s="61"/>
    </row>
    <row r="694" spans="1:2" ht="12.75" customHeight="1" x14ac:dyDescent="0.2"/>
    <row r="695" spans="1:2" ht="12.75" customHeight="1" x14ac:dyDescent="0.2">
      <c r="A695" s="47"/>
      <c r="B695" s="61"/>
    </row>
    <row r="696" spans="1:2" ht="12.75" customHeight="1" x14ac:dyDescent="0.2"/>
    <row r="697" spans="1:2" ht="12.75" customHeight="1" x14ac:dyDescent="0.2">
      <c r="A697" s="65"/>
      <c r="B697" s="62"/>
    </row>
    <row r="698" spans="1:2" ht="12.75" customHeight="1" x14ac:dyDescent="0.2">
      <c r="A698" s="66"/>
      <c r="B698" s="63"/>
    </row>
    <row r="699" spans="1:2" ht="12.75" customHeight="1" x14ac:dyDescent="0.2"/>
    <row r="700" spans="1:2" ht="12.75" customHeight="1" x14ac:dyDescent="0.2">
      <c r="A700" s="47"/>
      <c r="B700" s="61"/>
    </row>
    <row r="701" spans="1:2" ht="12.75" customHeight="1" x14ac:dyDescent="0.2"/>
    <row r="702" spans="1:2" ht="12.75" customHeight="1" x14ac:dyDescent="0.2">
      <c r="A702" s="47"/>
      <c r="B702" s="61"/>
    </row>
    <row r="703" spans="1:2" ht="12.75" customHeight="1" x14ac:dyDescent="0.2"/>
    <row r="704" spans="1:2" ht="12.75" customHeight="1" x14ac:dyDescent="0.2">
      <c r="A704" s="47"/>
      <c r="B704" s="61"/>
    </row>
    <row r="705" spans="1:2" ht="12.75" customHeight="1" x14ac:dyDescent="0.2"/>
    <row r="706" spans="1:2" ht="12.75" customHeight="1" x14ac:dyDescent="0.2">
      <c r="A706" s="47"/>
      <c r="B706" s="61"/>
    </row>
    <row r="707" spans="1:2" ht="12.75" customHeight="1" x14ac:dyDescent="0.2"/>
    <row r="708" spans="1:2" ht="12.75" customHeight="1" x14ac:dyDescent="0.2"/>
    <row r="709" spans="1:2" ht="12.75" customHeight="1" x14ac:dyDescent="0.2">
      <c r="A709" s="70"/>
      <c r="B709" s="61"/>
    </row>
    <row r="710" spans="1:2" ht="12.75" customHeight="1" x14ac:dyDescent="0.2"/>
    <row r="711" spans="1:2" ht="12.75" customHeight="1" x14ac:dyDescent="0.2">
      <c r="A711" s="70"/>
      <c r="B711" s="61"/>
    </row>
    <row r="712" spans="1:2" ht="12.75" customHeight="1" x14ac:dyDescent="0.2"/>
    <row r="713" spans="1:2" ht="12.75" customHeight="1" x14ac:dyDescent="0.2">
      <c r="A713" s="70"/>
      <c r="B713" s="62"/>
    </row>
    <row r="714" spans="1:2" ht="12.75" customHeight="1" x14ac:dyDescent="0.2">
      <c r="A714" s="66"/>
      <c r="B714" s="63"/>
    </row>
    <row r="715" spans="1:2" ht="12.75" customHeight="1" x14ac:dyDescent="0.2"/>
    <row r="716" spans="1:2" ht="12.75" customHeight="1" x14ac:dyDescent="0.2">
      <c r="A716" s="47"/>
      <c r="B716" s="61"/>
    </row>
    <row r="717" spans="1:2" ht="12.75" customHeight="1" x14ac:dyDescent="0.2"/>
    <row r="718" spans="1:2" ht="12.75" customHeight="1" x14ac:dyDescent="0.2">
      <c r="A718" s="70"/>
      <c r="B718" s="62"/>
    </row>
    <row r="719" spans="1:2" ht="12.75" customHeight="1" x14ac:dyDescent="0.2">
      <c r="A719" s="66"/>
      <c r="B719" s="63"/>
    </row>
    <row r="720" spans="1:2" ht="12.75" customHeight="1" x14ac:dyDescent="0.2"/>
    <row r="721" spans="1:2" ht="12.75" customHeight="1" x14ac:dyDescent="0.2">
      <c r="A721" s="47"/>
      <c r="B721" s="61"/>
    </row>
    <row r="722" spans="1:2" ht="12.75" customHeight="1" x14ac:dyDescent="0.2"/>
    <row r="723" spans="1:2" ht="12.75" customHeight="1" x14ac:dyDescent="0.2">
      <c r="A723" s="47"/>
      <c r="B723" s="61"/>
    </row>
    <row r="724" spans="1:2" ht="12.75" customHeight="1" x14ac:dyDescent="0.2"/>
    <row r="725" spans="1:2" ht="12.75" customHeight="1" x14ac:dyDescent="0.2">
      <c r="A725" s="47"/>
      <c r="B725" s="61"/>
    </row>
    <row r="726" spans="1:2" ht="12.75" customHeight="1" x14ac:dyDescent="0.2"/>
    <row r="727" spans="1:2" ht="12.75" customHeight="1" x14ac:dyDescent="0.2"/>
    <row r="728" spans="1:2" ht="12.75" customHeight="1" x14ac:dyDescent="0.2">
      <c r="A728" s="70"/>
      <c r="B728" s="61"/>
    </row>
    <row r="729" spans="1:2" ht="12.75" customHeight="1" x14ac:dyDescent="0.2"/>
    <row r="730" spans="1:2" ht="12.75" customHeight="1" x14ac:dyDescent="0.2">
      <c r="A730" s="71"/>
      <c r="B730" s="69"/>
    </row>
    <row r="731" spans="1:2" ht="12.75" customHeight="1" x14ac:dyDescent="0.2"/>
    <row r="732" spans="1:2" ht="12.75" customHeight="1" x14ac:dyDescent="0.2">
      <c r="A732" s="71"/>
      <c r="B732" s="64"/>
    </row>
    <row r="733" spans="1:2" ht="12.75" customHeight="1" x14ac:dyDescent="0.2">
      <c r="A733" s="67"/>
      <c r="B733" s="63"/>
    </row>
    <row r="734" spans="1:2" ht="12.75" customHeight="1" x14ac:dyDescent="0.2">
      <c r="A734" s="66"/>
      <c r="B734" s="63"/>
    </row>
    <row r="735" spans="1:2" ht="12.75" customHeight="1" x14ac:dyDescent="0.2">
      <c r="A735" s="47"/>
      <c r="B735" s="61"/>
    </row>
    <row r="736" spans="1:2" ht="12.75" customHeight="1" x14ac:dyDescent="0.2">
      <c r="A736" s="66"/>
      <c r="B736" s="63"/>
    </row>
    <row r="737" spans="1:2" ht="12.75" customHeight="1" x14ac:dyDescent="0.2">
      <c r="A737" s="71"/>
      <c r="B737" s="64"/>
    </row>
    <row r="738" spans="1:2" ht="12.75" customHeight="1" x14ac:dyDescent="0.2">
      <c r="A738" s="67"/>
      <c r="B738" s="72"/>
    </row>
    <row r="739" spans="1:2" ht="12.75" customHeight="1" x14ac:dyDescent="0.2">
      <c r="A739" s="67"/>
      <c r="B739" s="72"/>
    </row>
    <row r="740" spans="1:2" ht="12.75" customHeight="1" x14ac:dyDescent="0.2">
      <c r="A740" s="47"/>
      <c r="B740" s="61"/>
    </row>
    <row r="741" spans="1:2" ht="12.75" customHeight="1" x14ac:dyDescent="0.2"/>
    <row r="742" spans="1:2" ht="12.75" customHeight="1" x14ac:dyDescent="0.2">
      <c r="A742" s="67"/>
    </row>
    <row r="743" spans="1:2" ht="12.75" customHeight="1" x14ac:dyDescent="0.2">
      <c r="A743" s="68"/>
    </row>
    <row r="744" spans="1:2" ht="12.75" customHeight="1" x14ac:dyDescent="0.2">
      <c r="A744" s="73"/>
      <c r="B744" s="74"/>
    </row>
    <row r="745" spans="1:2" ht="12.75" customHeight="1" x14ac:dyDescent="0.2">
      <c r="B745" s="46"/>
    </row>
    <row r="746" spans="1:2" ht="12.75" customHeight="1" x14ac:dyDescent="0.2">
      <c r="A746" s="47"/>
      <c r="B746" s="69"/>
    </row>
    <row r="747" spans="1:2" ht="12.75" customHeight="1" x14ac:dyDescent="0.2">
      <c r="A747" s="67"/>
    </row>
    <row r="748" spans="1:2" ht="12.75" customHeight="1" x14ac:dyDescent="0.2">
      <c r="A748" s="68"/>
    </row>
    <row r="749" spans="1:2" ht="12.75" customHeight="1" x14ac:dyDescent="0.2">
      <c r="A749" s="56"/>
      <c r="B749" s="46"/>
    </row>
    <row r="750" spans="1:2" ht="12.75" customHeight="1" x14ac:dyDescent="0.2">
      <c r="A750" s="56"/>
      <c r="B750" s="46"/>
    </row>
    <row r="751" spans="1:2" ht="12.75" customHeight="1" x14ac:dyDescent="0.2">
      <c r="A751" s="47"/>
      <c r="B751" s="69"/>
    </row>
    <row r="752" spans="1:2" ht="12.75" customHeight="1" x14ac:dyDescent="0.2">
      <c r="A752" s="67"/>
    </row>
    <row r="753" spans="1:2" ht="12.75" customHeight="1" x14ac:dyDescent="0.2">
      <c r="A753" s="68"/>
    </row>
    <row r="754" spans="1:2" ht="12.75" customHeight="1" x14ac:dyDescent="0.2">
      <c r="A754" s="56"/>
      <c r="B754" s="46"/>
    </row>
    <row r="755" spans="1:2" ht="12.75" customHeight="1" x14ac:dyDescent="0.2">
      <c r="A755" s="56"/>
      <c r="B755" s="46"/>
    </row>
    <row r="756" spans="1:2" ht="12.75" customHeight="1" x14ac:dyDescent="0.2">
      <c r="A756" s="47"/>
      <c r="B756" s="69"/>
    </row>
    <row r="757" spans="1:2" ht="12.75" customHeight="1" x14ac:dyDescent="0.2">
      <c r="A757" s="67"/>
    </row>
    <row r="758" spans="1:2" ht="12.75" customHeight="1" x14ac:dyDescent="0.2">
      <c r="A758" s="68"/>
    </row>
    <row r="759" spans="1:2" ht="12.75" customHeight="1" x14ac:dyDescent="0.2">
      <c r="A759" s="56"/>
      <c r="B759" s="46"/>
    </row>
    <row r="760" spans="1:2" ht="12.75" customHeight="1" x14ac:dyDescent="0.2">
      <c r="A760" s="68"/>
    </row>
    <row r="761" spans="1:2" ht="12.75" customHeight="1" x14ac:dyDescent="0.2">
      <c r="A761" s="47"/>
      <c r="B761" s="69"/>
    </row>
    <row r="762" spans="1:2" ht="12.75" customHeight="1" x14ac:dyDescent="0.2">
      <c r="A762" s="68"/>
    </row>
    <row r="763" spans="1:2" ht="12.75" customHeight="1" x14ac:dyDescent="0.2">
      <c r="A763" s="68"/>
    </row>
    <row r="764" spans="1:2" ht="12.75" customHeight="1" x14ac:dyDescent="0.2">
      <c r="A764" s="56"/>
      <c r="B764" s="46"/>
    </row>
    <row r="765" spans="1:2" ht="12.75" customHeight="1" x14ac:dyDescent="0.2">
      <c r="A765" s="68"/>
    </row>
    <row r="766" spans="1:2" ht="12.75" customHeight="1" x14ac:dyDescent="0.2">
      <c r="A766" s="68"/>
    </row>
    <row r="767" spans="1:2" ht="12.75" customHeight="1" x14ac:dyDescent="0.2">
      <c r="A767" s="56"/>
      <c r="B767" s="46"/>
    </row>
    <row r="768" spans="1:2" ht="12.75" customHeight="1" x14ac:dyDescent="0.2">
      <c r="A768" s="68"/>
    </row>
    <row r="769" spans="1:2" ht="12.75" customHeight="1" x14ac:dyDescent="0.2">
      <c r="A769" s="68"/>
    </row>
    <row r="770" spans="1:2" ht="12.75" customHeight="1" x14ac:dyDescent="0.2">
      <c r="A770" s="56"/>
      <c r="B770" s="46"/>
    </row>
    <row r="771" spans="1:2" ht="12.75" customHeight="1" x14ac:dyDescent="0.2">
      <c r="A771" s="56"/>
      <c r="B771" s="46"/>
    </row>
    <row r="772" spans="1:2" ht="12.75" customHeight="1" x14ac:dyDescent="0.2">
      <c r="A772" s="56"/>
      <c r="B772" s="46"/>
    </row>
    <row r="773" spans="1:2" ht="12.75" customHeight="1" x14ac:dyDescent="0.2">
      <c r="A773" s="68"/>
    </row>
    <row r="774" spans="1:2" ht="12.75" customHeight="1" x14ac:dyDescent="0.2">
      <c r="A774" s="68"/>
    </row>
    <row r="775" spans="1:2" ht="12.75" customHeight="1" x14ac:dyDescent="0.2">
      <c r="A775" s="56"/>
      <c r="B775" s="57"/>
    </row>
    <row r="776" spans="1:2" ht="12.75" customHeight="1" x14ac:dyDescent="0.2">
      <c r="A776" s="68"/>
    </row>
    <row r="777" spans="1:2" ht="12.75" customHeight="1" x14ac:dyDescent="0.2">
      <c r="A777" s="68"/>
    </row>
    <row r="778" spans="1:2" ht="12.75" customHeight="1" x14ac:dyDescent="0.2">
      <c r="A778" s="56"/>
      <c r="B778" s="46"/>
    </row>
    <row r="779" spans="1:2" ht="12.75" customHeight="1" x14ac:dyDescent="0.2">
      <c r="A779" s="68"/>
    </row>
    <row r="780" spans="1:2" ht="12.75" customHeight="1" x14ac:dyDescent="0.2">
      <c r="A780" s="68"/>
    </row>
    <row r="781" spans="1:2" ht="12.75" customHeight="1" x14ac:dyDescent="0.2">
      <c r="A781" s="56"/>
      <c r="B781" s="46"/>
    </row>
    <row r="782" spans="1:2" ht="12.75" customHeight="1" x14ac:dyDescent="0.2">
      <c r="A782" s="68"/>
    </row>
    <row r="783" spans="1:2" ht="12.75" customHeight="1" x14ac:dyDescent="0.2">
      <c r="A783" s="68"/>
    </row>
    <row r="784" spans="1:2" ht="12.75" customHeight="1" x14ac:dyDescent="0.2">
      <c r="A784" s="56"/>
      <c r="B784" s="46"/>
    </row>
    <row r="785" spans="1:2" ht="12.75" customHeight="1" x14ac:dyDescent="0.2">
      <c r="A785" s="68"/>
    </row>
    <row r="786" spans="1:2" ht="12.75" customHeight="1" x14ac:dyDescent="0.2">
      <c r="A786" s="68"/>
    </row>
    <row r="787" spans="1:2" ht="12.75" customHeight="1" x14ac:dyDescent="0.2">
      <c r="A787" s="56"/>
      <c r="B787" s="46"/>
    </row>
    <row r="788" spans="1:2" ht="12.75" customHeight="1" x14ac:dyDescent="0.2">
      <c r="A788" s="68"/>
    </row>
    <row r="789" spans="1:2" ht="12.75" customHeight="1" x14ac:dyDescent="0.2">
      <c r="A789" s="68"/>
    </row>
    <row r="790" spans="1:2" ht="12.75" customHeight="1" x14ac:dyDescent="0.2">
      <c r="A790" s="56"/>
      <c r="B790" s="46"/>
    </row>
    <row r="791" spans="1:2" ht="12.75" customHeight="1" x14ac:dyDescent="0.2">
      <c r="A791" s="68"/>
    </row>
    <row r="792" spans="1:2" ht="12.75" customHeight="1" x14ac:dyDescent="0.2">
      <c r="A792" s="68"/>
    </row>
    <row r="793" spans="1:2" ht="12.75" customHeight="1" x14ac:dyDescent="0.2">
      <c r="A793" s="56"/>
      <c r="B793" s="46"/>
    </row>
    <row r="794" spans="1:2" ht="12.75" customHeight="1" x14ac:dyDescent="0.2">
      <c r="A794" s="68"/>
    </row>
    <row r="795" spans="1:2" ht="12.75" customHeight="1" x14ac:dyDescent="0.2">
      <c r="A795" s="68"/>
    </row>
    <row r="796" spans="1:2" ht="12.75" customHeight="1" x14ac:dyDescent="0.2">
      <c r="A796" s="56"/>
      <c r="B796" s="46"/>
    </row>
    <row r="797" spans="1:2" ht="12.75" customHeight="1" x14ac:dyDescent="0.2">
      <c r="A797" s="68"/>
    </row>
    <row r="798" spans="1:2" ht="12.75" customHeight="1" x14ac:dyDescent="0.2">
      <c r="A798" s="68"/>
    </row>
    <row r="799" spans="1:2" ht="12.75" customHeight="1" x14ac:dyDescent="0.2">
      <c r="A799" s="56"/>
      <c r="B799" s="46"/>
    </row>
    <row r="800" spans="1:2" ht="12.75" customHeight="1" x14ac:dyDescent="0.2">
      <c r="A800" s="68"/>
    </row>
    <row r="801" spans="1:2" ht="12.75" customHeight="1" x14ac:dyDescent="0.2">
      <c r="A801" s="68"/>
    </row>
    <row r="802" spans="1:2" ht="12.75" customHeight="1" x14ac:dyDescent="0.2">
      <c r="A802" s="56"/>
      <c r="B802" s="46"/>
    </row>
    <row r="803" spans="1:2" ht="12.75" customHeight="1" x14ac:dyDescent="0.2">
      <c r="B803" s="46"/>
    </row>
    <row r="804" spans="1:2" ht="12.75" customHeight="1" x14ac:dyDescent="0.2">
      <c r="A804" s="68"/>
    </row>
    <row r="805" spans="1:2" ht="12.75" customHeight="1" x14ac:dyDescent="0.2">
      <c r="A805" s="56"/>
      <c r="B805" s="46"/>
    </row>
    <row r="806" spans="1:2" ht="12.75" customHeight="1" x14ac:dyDescent="0.2">
      <c r="A806" s="56"/>
      <c r="B806" s="46"/>
    </row>
    <row r="807" spans="1:2" ht="12.75" customHeight="1" x14ac:dyDescent="0.2">
      <c r="A807" s="68"/>
    </row>
    <row r="808" spans="1:2" ht="12.75" customHeight="1" x14ac:dyDescent="0.2">
      <c r="A808" s="56"/>
      <c r="B808" s="46"/>
    </row>
    <row r="809" spans="1:2" ht="12.75" customHeight="1" x14ac:dyDescent="0.2">
      <c r="A809" s="56"/>
      <c r="B809" s="46"/>
    </row>
    <row r="810" spans="1:2" ht="12.75" customHeight="1" x14ac:dyDescent="0.2">
      <c r="A810" s="47"/>
      <c r="B810" s="69"/>
    </row>
    <row r="811" spans="1:2" ht="12.75" customHeight="1" x14ac:dyDescent="0.2">
      <c r="A811" s="56"/>
      <c r="B811" s="46"/>
    </row>
    <row r="812" spans="1:2" ht="12.75" customHeight="1" x14ac:dyDescent="0.2">
      <c r="A812" s="68"/>
    </row>
    <row r="813" spans="1:2" ht="12.75" customHeight="1" x14ac:dyDescent="0.2">
      <c r="A813" s="68"/>
      <c r="B813" s="69"/>
    </row>
    <row r="814" spans="1:2" ht="12.75" customHeight="1" x14ac:dyDescent="0.2">
      <c r="A814" s="68"/>
      <c r="B814" s="69"/>
    </row>
    <row r="815" spans="1:2" ht="12.75" customHeight="1" x14ac:dyDescent="0.2">
      <c r="A815" s="68"/>
    </row>
    <row r="816" spans="1:2" ht="12.75" customHeight="1" x14ac:dyDescent="0.2">
      <c r="A816" s="56"/>
      <c r="B816" s="46"/>
    </row>
    <row r="817" spans="1:2" ht="12.75" customHeight="1" x14ac:dyDescent="0.2">
      <c r="A817" s="68"/>
      <c r="B817" s="69"/>
    </row>
    <row r="818" spans="1:2" ht="12.75" customHeight="1" x14ac:dyDescent="0.2">
      <c r="A818" s="68"/>
    </row>
    <row r="819" spans="1:2" ht="12.75" customHeight="1" x14ac:dyDescent="0.2">
      <c r="A819" s="56"/>
      <c r="B819" s="46"/>
    </row>
    <row r="820" spans="1:2" ht="12.75" customHeight="1" x14ac:dyDescent="0.2">
      <c r="A820" s="68"/>
      <c r="B820" s="69"/>
    </row>
    <row r="821" spans="1:2" ht="12.75" customHeight="1" x14ac:dyDescent="0.2">
      <c r="A821" s="68"/>
    </row>
    <row r="822" spans="1:2" ht="12.75" customHeight="1" x14ac:dyDescent="0.2">
      <c r="A822" s="56"/>
      <c r="B822" s="46"/>
    </row>
    <row r="823" spans="1:2" ht="12.75" customHeight="1" x14ac:dyDescent="0.2">
      <c r="A823" s="68"/>
      <c r="B823" s="69"/>
    </row>
    <row r="824" spans="1:2" ht="12.75" customHeight="1" x14ac:dyDescent="0.2">
      <c r="A824" s="68"/>
    </row>
    <row r="825" spans="1:2" ht="12.75" customHeight="1" x14ac:dyDescent="0.2">
      <c r="A825" s="56"/>
      <c r="B825" s="46"/>
    </row>
    <row r="826" spans="1:2" ht="12.75" customHeight="1" x14ac:dyDescent="0.2">
      <c r="A826" s="68"/>
    </row>
    <row r="827" spans="1:2" ht="12.75" customHeight="1" x14ac:dyDescent="0.2">
      <c r="A827" s="68"/>
    </row>
    <row r="828" spans="1:2" ht="12.75" customHeight="1" x14ac:dyDescent="0.2">
      <c r="A828" s="56"/>
      <c r="B828" s="46"/>
    </row>
    <row r="829" spans="1:2" ht="12.75" customHeight="1" x14ac:dyDescent="0.2">
      <c r="A829" s="68"/>
    </row>
    <row r="830" spans="1:2" ht="12.75" customHeight="1" x14ac:dyDescent="0.2">
      <c r="A830" s="68"/>
    </row>
    <row r="831" spans="1:2" ht="12.75" customHeight="1" x14ac:dyDescent="0.2">
      <c r="A831" s="56"/>
      <c r="B831" s="46"/>
    </row>
    <row r="832" spans="1:2" ht="12.75" customHeight="1" x14ac:dyDescent="0.2">
      <c r="A832" s="68"/>
    </row>
    <row r="833" spans="1:2" ht="12.75" customHeight="1" x14ac:dyDescent="0.2">
      <c r="A833" s="68"/>
      <c r="B833" s="75"/>
    </row>
    <row r="834" spans="1:2" ht="12.75" customHeight="1" x14ac:dyDescent="0.2">
      <c r="A834" s="56"/>
      <c r="B834" s="46"/>
    </row>
    <row r="835" spans="1:2" ht="12.75" customHeight="1" x14ac:dyDescent="0.2">
      <c r="A835" s="56"/>
      <c r="B835" s="46"/>
    </row>
    <row r="836" spans="1:2" ht="12.75" customHeight="1" x14ac:dyDescent="0.2">
      <c r="A836" s="56"/>
      <c r="B836" s="46"/>
    </row>
    <row r="837" spans="1:2" ht="12.75" customHeight="1" x14ac:dyDescent="0.2">
      <c r="A837" s="68"/>
    </row>
    <row r="838" spans="1:2" ht="12.75" customHeight="1" x14ac:dyDescent="0.2">
      <c r="A838" s="68"/>
    </row>
    <row r="839" spans="1:2" ht="12.75" customHeight="1" x14ac:dyDescent="0.2">
      <c r="A839" s="56"/>
      <c r="B839" s="46"/>
    </row>
    <row r="840" spans="1:2" ht="12.75" customHeight="1" x14ac:dyDescent="0.2">
      <c r="A840" s="68"/>
    </row>
    <row r="841" spans="1:2" ht="12.75" customHeight="1" x14ac:dyDescent="0.2">
      <c r="A841" s="68"/>
    </row>
    <row r="842" spans="1:2" ht="12.75" customHeight="1" x14ac:dyDescent="0.2">
      <c r="A842" s="56"/>
      <c r="B842" s="46"/>
    </row>
    <row r="843" spans="1:2" ht="12.75" customHeight="1" x14ac:dyDescent="0.2">
      <c r="A843" s="56"/>
      <c r="B843" s="46"/>
    </row>
    <row r="844" spans="1:2" ht="12.75" customHeight="1" x14ac:dyDescent="0.2">
      <c r="A844" s="56"/>
      <c r="B844" s="46"/>
    </row>
    <row r="845" spans="1:2" ht="12.75" customHeight="1" x14ac:dyDescent="0.2">
      <c r="A845" s="56"/>
      <c r="B845" s="46"/>
    </row>
    <row r="846" spans="1:2" ht="12.75" customHeight="1" x14ac:dyDescent="0.2">
      <c r="A846" s="56"/>
      <c r="B846" s="46"/>
    </row>
    <row r="847" spans="1:2" ht="12.75" customHeight="1" x14ac:dyDescent="0.2">
      <c r="A847" s="56"/>
      <c r="B847" s="46"/>
    </row>
    <row r="848" spans="1:2" ht="12.75" customHeight="1" x14ac:dyDescent="0.2">
      <c r="A848" s="68"/>
    </row>
    <row r="849" spans="1:2" ht="12.75" customHeight="1" x14ac:dyDescent="0.2">
      <c r="A849" s="68"/>
      <c r="B849" s="46"/>
    </row>
    <row r="850" spans="1:2" ht="12.75" customHeight="1" x14ac:dyDescent="0.2">
      <c r="A850" s="76"/>
      <c r="B850" s="46"/>
    </row>
    <row r="851" spans="1:2" ht="12.75" customHeight="1" x14ac:dyDescent="0.2">
      <c r="A851" s="56"/>
      <c r="B851" s="46"/>
    </row>
    <row r="852" spans="1:2" ht="12.75" customHeight="1" x14ac:dyDescent="0.2">
      <c r="A852" s="56"/>
      <c r="B852" s="46"/>
    </row>
    <row r="853" spans="1:2" ht="12.75" customHeight="1" x14ac:dyDescent="0.2">
      <c r="A853" s="56"/>
      <c r="B853" s="46"/>
    </row>
    <row r="854" spans="1:2" ht="12.75" customHeight="1" x14ac:dyDescent="0.2">
      <c r="A854" s="56"/>
      <c r="B854" s="46"/>
    </row>
    <row r="855" spans="1:2" ht="12.75" customHeight="1" x14ac:dyDescent="0.2">
      <c r="A855" s="56"/>
      <c r="B855" s="46"/>
    </row>
    <row r="856" spans="1:2" ht="12.75" customHeight="1" x14ac:dyDescent="0.2">
      <c r="A856" s="68"/>
    </row>
    <row r="857" spans="1:2" ht="12.75" customHeight="1" x14ac:dyDescent="0.2">
      <c r="A857" s="68"/>
    </row>
    <row r="858" spans="1:2" ht="12.75" customHeight="1" x14ac:dyDescent="0.2">
      <c r="A858" s="56"/>
      <c r="B858" s="46"/>
    </row>
    <row r="859" spans="1:2" ht="12.75" customHeight="1" x14ac:dyDescent="0.2">
      <c r="B859" s="46"/>
    </row>
    <row r="860" spans="1:2" ht="12.75" customHeight="1" x14ac:dyDescent="0.2">
      <c r="A860" s="68"/>
      <c r="B860" s="46"/>
    </row>
    <row r="861" spans="1:2" ht="12.75" customHeight="1" x14ac:dyDescent="0.2">
      <c r="A861" s="56"/>
      <c r="B861" s="46"/>
    </row>
    <row r="862" spans="1:2" ht="12.75" customHeight="1" x14ac:dyDescent="0.2">
      <c r="A862" s="56"/>
      <c r="B862" s="46"/>
    </row>
    <row r="863" spans="1:2" ht="12.75" customHeight="1" x14ac:dyDescent="0.2">
      <c r="A863" s="68"/>
      <c r="B863" s="46"/>
    </row>
    <row r="864" spans="1:2" ht="12.75" customHeight="1" x14ac:dyDescent="0.2">
      <c r="A864" s="56"/>
      <c r="B864" s="46"/>
    </row>
    <row r="865" spans="1:2" ht="12.75" customHeight="1" x14ac:dyDescent="0.2">
      <c r="B865" s="46"/>
    </row>
    <row r="866" spans="1:2" ht="12.75" customHeight="1" x14ac:dyDescent="0.2">
      <c r="A866" s="77"/>
      <c r="B866" s="69"/>
    </row>
    <row r="867" spans="1:2" ht="12.75" customHeight="1" x14ac:dyDescent="0.2">
      <c r="B867" s="46"/>
    </row>
    <row r="868" spans="1:2" ht="12.75" customHeight="1" x14ac:dyDescent="0.2">
      <c r="A868" s="68"/>
      <c r="B868" s="69"/>
    </row>
    <row r="869" spans="1:2" ht="12.75" customHeight="1" x14ac:dyDescent="0.2">
      <c r="A869" s="68"/>
    </row>
    <row r="870" spans="1:2" ht="12.75" customHeight="1" x14ac:dyDescent="0.2">
      <c r="A870" s="68"/>
    </row>
    <row r="871" spans="1:2" ht="12.75" customHeight="1" x14ac:dyDescent="0.2">
      <c r="A871" s="56"/>
      <c r="B871" s="46"/>
    </row>
    <row r="872" spans="1:2" ht="12.75" customHeight="1" x14ac:dyDescent="0.2">
      <c r="A872" s="56"/>
      <c r="B872" s="46"/>
    </row>
    <row r="873" spans="1:2" ht="12.75" customHeight="1" x14ac:dyDescent="0.2">
      <c r="A873" s="68"/>
    </row>
    <row r="874" spans="1:2" ht="12.75" customHeight="1" x14ac:dyDescent="0.2">
      <c r="A874" s="68"/>
    </row>
    <row r="875" spans="1:2" ht="12.75" customHeight="1" x14ac:dyDescent="0.2">
      <c r="A875" s="56"/>
      <c r="B875" s="46"/>
    </row>
    <row r="876" spans="1:2" ht="12.75" customHeight="1" x14ac:dyDescent="0.2">
      <c r="A876" s="56"/>
      <c r="B876" s="46"/>
    </row>
    <row r="877" spans="1:2" ht="12.75" customHeight="1" x14ac:dyDescent="0.2">
      <c r="A877" s="56"/>
      <c r="B877" s="46"/>
    </row>
    <row r="878" spans="1:2" ht="12.75" customHeight="1" x14ac:dyDescent="0.2">
      <c r="A878" s="56"/>
      <c r="B878" s="46"/>
    </row>
    <row r="879" spans="1:2" ht="12.75" customHeight="1" x14ac:dyDescent="0.2">
      <c r="A879" s="56"/>
      <c r="B879" s="46"/>
    </row>
    <row r="880" spans="1:2" ht="12.75" customHeight="1" x14ac:dyDescent="0.2">
      <c r="A880" s="68"/>
    </row>
    <row r="881" spans="1:2" ht="12.75" customHeight="1" x14ac:dyDescent="0.2">
      <c r="A881" s="68"/>
    </row>
    <row r="882" spans="1:2" ht="12.75" customHeight="1" x14ac:dyDescent="0.2">
      <c r="A882" s="56"/>
      <c r="B882" s="46"/>
    </row>
    <row r="883" spans="1:2" ht="12.75" customHeight="1" x14ac:dyDescent="0.2">
      <c r="A883" s="56"/>
      <c r="B883" s="46"/>
    </row>
    <row r="884" spans="1:2" ht="12.75" customHeight="1" x14ac:dyDescent="0.2">
      <c r="A884" s="56"/>
      <c r="B884" s="46"/>
    </row>
    <row r="885" spans="1:2" ht="12.75" customHeight="1" x14ac:dyDescent="0.2">
      <c r="A885" s="56"/>
      <c r="B885" s="46"/>
    </row>
    <row r="886" spans="1:2" ht="12.75" customHeight="1" x14ac:dyDescent="0.2">
      <c r="A886" s="56"/>
      <c r="B886" s="46"/>
    </row>
    <row r="887" spans="1:2" ht="12.75" customHeight="1" x14ac:dyDescent="0.2">
      <c r="A887" s="47"/>
      <c r="B887" s="69"/>
    </row>
    <row r="888" spans="1:2" ht="12.75" customHeight="1" x14ac:dyDescent="0.2">
      <c r="A888" s="56"/>
      <c r="B888" s="46"/>
    </row>
    <row r="889" spans="1:2" ht="12.75" customHeight="1" x14ac:dyDescent="0.2">
      <c r="A889" s="68"/>
      <c r="B889" s="69"/>
    </row>
    <row r="890" spans="1:2" ht="12.75" customHeight="1" x14ac:dyDescent="0.2">
      <c r="A890" s="68"/>
    </row>
    <row r="891" spans="1:2" ht="12.75" customHeight="1" x14ac:dyDescent="0.2">
      <c r="A891" s="68"/>
    </row>
    <row r="892" spans="1:2" ht="12.75" customHeight="1" x14ac:dyDescent="0.2">
      <c r="A892" s="56"/>
      <c r="B892" s="46"/>
    </row>
    <row r="893" spans="1:2" ht="12.75" customHeight="1" x14ac:dyDescent="0.2">
      <c r="A893" s="56"/>
      <c r="B893" s="46"/>
    </row>
    <row r="894" spans="1:2" ht="12.75" customHeight="1" x14ac:dyDescent="0.2">
      <c r="A894" s="68"/>
    </row>
    <row r="895" spans="1:2" ht="12.75" customHeight="1" x14ac:dyDescent="0.2">
      <c r="A895" s="56"/>
      <c r="B895" s="46"/>
    </row>
    <row r="896" spans="1:2" ht="12.75" customHeight="1" x14ac:dyDescent="0.2">
      <c r="A896" s="68"/>
    </row>
    <row r="897" spans="1:2" ht="12.75" customHeight="1" x14ac:dyDescent="0.2">
      <c r="A897" s="68"/>
    </row>
    <row r="898" spans="1:2" ht="12.75" customHeight="1" x14ac:dyDescent="0.2">
      <c r="A898" s="56"/>
      <c r="B898" s="46"/>
    </row>
    <row r="899" spans="1:2" ht="12.75" customHeight="1" x14ac:dyDescent="0.2">
      <c r="A899" s="56"/>
      <c r="B899" s="46"/>
    </row>
    <row r="900" spans="1:2" ht="12.75" customHeight="1" x14ac:dyDescent="0.2">
      <c r="A900" s="68"/>
    </row>
    <row r="901" spans="1:2" ht="12.75" customHeight="1" x14ac:dyDescent="0.2">
      <c r="A901" s="68"/>
    </row>
    <row r="902" spans="1:2" ht="12.75" customHeight="1" x14ac:dyDescent="0.2">
      <c r="A902" s="56"/>
      <c r="B902" s="46"/>
    </row>
    <row r="903" spans="1:2" ht="12.75" customHeight="1" x14ac:dyDescent="0.2">
      <c r="A903" s="67"/>
    </row>
    <row r="904" spans="1:2" ht="12.75" customHeight="1" x14ac:dyDescent="0.2"/>
    <row r="905" spans="1:2" ht="12.75" customHeight="1" x14ac:dyDescent="0.2">
      <c r="A905" s="47"/>
      <c r="B905" s="69"/>
    </row>
    <row r="906" spans="1:2" ht="12.75" customHeight="1" x14ac:dyDescent="0.2"/>
    <row r="907" spans="1:2" ht="12.75" customHeight="1" x14ac:dyDescent="0.2">
      <c r="A907" s="47"/>
      <c r="B907" s="61"/>
    </row>
    <row r="908" spans="1:2" ht="12.75" customHeight="1" x14ac:dyDescent="0.2"/>
    <row r="909" spans="1:2" ht="12.75" customHeight="1" x14ac:dyDescent="0.2"/>
    <row r="910" spans="1:2" ht="12.75" customHeight="1" x14ac:dyDescent="0.2">
      <c r="A910" s="70"/>
      <c r="B910" s="61"/>
    </row>
    <row r="911" spans="1:2" ht="12.75" customHeight="1" x14ac:dyDescent="0.2"/>
    <row r="912" spans="1:2" ht="12.75" customHeight="1" x14ac:dyDescent="0.2">
      <c r="A912" s="70"/>
      <c r="B912" s="61"/>
    </row>
    <row r="913" spans="1:2" ht="12.75" customHeight="1" x14ac:dyDescent="0.2"/>
    <row r="914" spans="1:2" ht="12.75" customHeight="1" x14ac:dyDescent="0.2">
      <c r="A914" s="65"/>
      <c r="B914" s="62"/>
    </row>
    <row r="915" spans="1:2" ht="12.75" customHeight="1" x14ac:dyDescent="0.2">
      <c r="A915" s="66"/>
      <c r="B915" s="63"/>
    </row>
    <row r="916" spans="1:2" ht="12.75" customHeight="1" x14ac:dyDescent="0.2"/>
    <row r="917" spans="1:2" ht="12.75" customHeight="1" x14ac:dyDescent="0.2">
      <c r="A917" s="47"/>
      <c r="B917" s="61"/>
    </row>
    <row r="918" spans="1:2" ht="12.75" customHeight="1" x14ac:dyDescent="0.2"/>
    <row r="919" spans="1:2" ht="12.75" customHeight="1" x14ac:dyDescent="0.2">
      <c r="A919" s="47"/>
      <c r="B919" s="61"/>
    </row>
    <row r="920" spans="1:2" ht="12.75" customHeight="1" x14ac:dyDescent="0.2"/>
    <row r="921" spans="1:2" ht="12.75" customHeight="1" x14ac:dyDescent="0.2">
      <c r="A921" s="65"/>
      <c r="B921" s="62"/>
    </row>
    <row r="922" spans="1:2" ht="12.75" customHeight="1" x14ac:dyDescent="0.2">
      <c r="A922" s="66"/>
      <c r="B922" s="63"/>
    </row>
    <row r="923" spans="1:2" ht="12.75" customHeight="1" x14ac:dyDescent="0.2"/>
    <row r="924" spans="1:2" ht="12.75" customHeight="1" x14ac:dyDescent="0.2">
      <c r="A924" s="47"/>
      <c r="B924" s="61"/>
    </row>
    <row r="925" spans="1:2" ht="12.75" customHeight="1" x14ac:dyDescent="0.2"/>
    <row r="926" spans="1:2" ht="12.75" customHeight="1" x14ac:dyDescent="0.2">
      <c r="A926" s="47"/>
      <c r="B926" s="61"/>
    </row>
    <row r="927" spans="1:2" ht="12.75" customHeight="1" x14ac:dyDescent="0.2"/>
    <row r="928" spans="1:2" ht="12.75" customHeight="1" x14ac:dyDescent="0.2">
      <c r="A928" s="65"/>
      <c r="B928" s="62"/>
    </row>
    <row r="929" spans="1:2" ht="12.75" customHeight="1" x14ac:dyDescent="0.2">
      <c r="A929" s="66"/>
      <c r="B929" s="63"/>
    </row>
    <row r="930" spans="1:2" ht="12.75" customHeight="1" x14ac:dyDescent="0.2"/>
    <row r="931" spans="1:2" ht="12.75" customHeight="1" x14ac:dyDescent="0.2">
      <c r="A931" s="47"/>
      <c r="B931" s="61"/>
    </row>
    <row r="932" spans="1:2" ht="12.75" customHeight="1" x14ac:dyDescent="0.2"/>
    <row r="933" spans="1:2" ht="12.75" customHeight="1" x14ac:dyDescent="0.2">
      <c r="A933" s="47"/>
      <c r="B933" s="61"/>
    </row>
    <row r="934" spans="1:2" ht="12.75" customHeight="1" x14ac:dyDescent="0.2"/>
    <row r="935" spans="1:2" ht="12.75" customHeight="1" x14ac:dyDescent="0.2">
      <c r="A935" s="65"/>
      <c r="B935" s="62"/>
    </row>
    <row r="936" spans="1:2" ht="12.75" customHeight="1" x14ac:dyDescent="0.2">
      <c r="A936" s="66"/>
      <c r="B936" s="63"/>
    </row>
    <row r="937" spans="1:2" ht="12.75" customHeight="1" x14ac:dyDescent="0.2">
      <c r="A937" s="66"/>
      <c r="B937" s="63"/>
    </row>
    <row r="938" spans="1:2" ht="12.75" customHeight="1" x14ac:dyDescent="0.2">
      <c r="A938" s="66"/>
      <c r="B938" s="63"/>
    </row>
    <row r="939" spans="1:2" ht="12.75" customHeight="1" x14ac:dyDescent="0.2">
      <c r="A939" s="66"/>
      <c r="B939" s="63"/>
    </row>
    <row r="940" spans="1:2" ht="12.75" customHeight="1" x14ac:dyDescent="0.2">
      <c r="A940" s="66"/>
      <c r="B940" s="63"/>
    </row>
    <row r="941" spans="1:2" ht="12.75" customHeight="1" x14ac:dyDescent="0.2"/>
    <row r="942" spans="1:2" ht="12.75" customHeight="1" x14ac:dyDescent="0.2">
      <c r="A942" s="47"/>
      <c r="B942" s="61"/>
    </row>
    <row r="943" spans="1:2" ht="12.75" customHeight="1" x14ac:dyDescent="0.2"/>
    <row r="944" spans="1:2" ht="12.75" customHeight="1" x14ac:dyDescent="0.2">
      <c r="A944" s="47"/>
      <c r="B944" s="61"/>
    </row>
    <row r="945" spans="1:2" ht="12.75" customHeight="1" x14ac:dyDescent="0.2"/>
    <row r="946" spans="1:2" ht="12.75" customHeight="1" x14ac:dyDescent="0.2">
      <c r="A946" s="65"/>
      <c r="B946" s="62"/>
    </row>
    <row r="947" spans="1:2" ht="12.75" customHeight="1" x14ac:dyDescent="0.2">
      <c r="A947" s="66"/>
      <c r="B947" s="63"/>
    </row>
    <row r="948" spans="1:2" ht="12.75" customHeight="1" x14ac:dyDescent="0.2">
      <c r="A948" s="66"/>
      <c r="B948" s="63"/>
    </row>
    <row r="949" spans="1:2" ht="12.75" customHeight="1" x14ac:dyDescent="0.2"/>
    <row r="950" spans="1:2" ht="12.75" customHeight="1" x14ac:dyDescent="0.2">
      <c r="A950" s="47"/>
      <c r="B950" s="61"/>
    </row>
    <row r="951" spans="1:2" ht="12.75" customHeight="1" x14ac:dyDescent="0.2"/>
    <row r="952" spans="1:2" ht="12.75" customHeight="1" x14ac:dyDescent="0.2">
      <c r="A952" s="47"/>
      <c r="B952" s="61"/>
    </row>
    <row r="953" spans="1:2" ht="12.75" customHeight="1" x14ac:dyDescent="0.2"/>
    <row r="954" spans="1:2" ht="12.75" customHeight="1" x14ac:dyDescent="0.2">
      <c r="A954" s="65"/>
      <c r="B954" s="62"/>
    </row>
    <row r="955" spans="1:2" ht="12.75" customHeight="1" x14ac:dyDescent="0.2">
      <c r="A955" s="66"/>
      <c r="B955" s="63"/>
    </row>
    <row r="956" spans="1:2" ht="12.75" customHeight="1" x14ac:dyDescent="0.2">
      <c r="A956" s="66"/>
      <c r="B956" s="63"/>
    </row>
    <row r="957" spans="1:2" ht="12.75" customHeight="1" x14ac:dyDescent="0.2"/>
    <row r="958" spans="1:2" ht="12.75" customHeight="1" x14ac:dyDescent="0.2">
      <c r="A958" s="47"/>
      <c r="B958" s="61"/>
    </row>
    <row r="959" spans="1:2" ht="12.75" customHeight="1" x14ac:dyDescent="0.2"/>
    <row r="960" spans="1:2" ht="12.75" customHeight="1" x14ac:dyDescent="0.2">
      <c r="A960" s="47"/>
      <c r="B960" s="61"/>
    </row>
    <row r="961" spans="1:2" ht="12.75" customHeight="1" x14ac:dyDescent="0.2"/>
    <row r="962" spans="1:2" ht="12.75" customHeight="1" x14ac:dyDescent="0.2">
      <c r="A962" s="65"/>
      <c r="B962" s="62"/>
    </row>
    <row r="963" spans="1:2" ht="12.75" customHeight="1" x14ac:dyDescent="0.2">
      <c r="A963" s="66"/>
      <c r="B963" s="63"/>
    </row>
    <row r="964" spans="1:2" ht="12.75" customHeight="1" x14ac:dyDescent="0.2">
      <c r="A964" s="66"/>
      <c r="B964" s="63"/>
    </row>
    <row r="965" spans="1:2" ht="12.75" customHeight="1" x14ac:dyDescent="0.2">
      <c r="A965" s="66"/>
      <c r="B965" s="63"/>
    </row>
    <row r="966" spans="1:2" ht="12.75" customHeight="1" x14ac:dyDescent="0.2">
      <c r="A966" s="66"/>
      <c r="B966" s="63"/>
    </row>
    <row r="967" spans="1:2" ht="12.75" customHeight="1" x14ac:dyDescent="0.2">
      <c r="A967" s="66"/>
      <c r="B967" s="63"/>
    </row>
    <row r="968" spans="1:2" ht="12.75" customHeight="1" x14ac:dyDescent="0.2">
      <c r="A968" s="66"/>
      <c r="B968" s="63"/>
    </row>
    <row r="969" spans="1:2" ht="12.75" customHeight="1" x14ac:dyDescent="0.2">
      <c r="A969" s="66"/>
      <c r="B969" s="63"/>
    </row>
    <row r="970" spans="1:2" ht="12.75" customHeight="1" x14ac:dyDescent="0.2">
      <c r="A970" s="66"/>
      <c r="B970" s="63"/>
    </row>
    <row r="971" spans="1:2" ht="12.75" customHeight="1" x14ac:dyDescent="0.2">
      <c r="A971" s="66"/>
      <c r="B971" s="63"/>
    </row>
    <row r="972" spans="1:2" ht="12.75" customHeight="1" x14ac:dyDescent="0.2">
      <c r="A972" s="66"/>
      <c r="B972" s="63"/>
    </row>
    <row r="973" spans="1:2" ht="12.75" customHeight="1" x14ac:dyDescent="0.2"/>
    <row r="974" spans="1:2" ht="12.75" customHeight="1" x14ac:dyDescent="0.2">
      <c r="A974" s="47"/>
      <c r="B974" s="61"/>
    </row>
    <row r="975" spans="1:2" ht="12.75" customHeight="1" x14ac:dyDescent="0.2"/>
    <row r="976" spans="1:2" ht="12.75" customHeight="1" x14ac:dyDescent="0.2">
      <c r="A976" s="47"/>
      <c r="B976" s="61"/>
    </row>
    <row r="977" spans="1:2" ht="12.75" customHeight="1" x14ac:dyDescent="0.2"/>
    <row r="978" spans="1:2" ht="12.75" customHeight="1" x14ac:dyDescent="0.2">
      <c r="A978" s="65"/>
      <c r="B978" s="62"/>
    </row>
    <row r="979" spans="1:2" ht="12.75" customHeight="1" x14ac:dyDescent="0.2">
      <c r="A979" s="66"/>
      <c r="B979" s="63"/>
    </row>
    <row r="980" spans="1:2" ht="12.75" customHeight="1" x14ac:dyDescent="0.2">
      <c r="A980" s="66"/>
      <c r="B980" s="63"/>
    </row>
    <row r="981" spans="1:2" ht="12.75" customHeight="1" x14ac:dyDescent="0.2">
      <c r="A981" s="66"/>
      <c r="B981" s="63"/>
    </row>
    <row r="982" spans="1:2" ht="12.75" customHeight="1" x14ac:dyDescent="0.2">
      <c r="A982" s="66"/>
      <c r="B982" s="63"/>
    </row>
    <row r="983" spans="1:2" ht="12.75" customHeight="1" x14ac:dyDescent="0.2">
      <c r="A983" s="66"/>
      <c r="B983" s="63"/>
    </row>
    <row r="984" spans="1:2" ht="12.75" customHeight="1" x14ac:dyDescent="0.2">
      <c r="A984" s="66"/>
      <c r="B984" s="63"/>
    </row>
    <row r="985" spans="1:2" ht="12.75" customHeight="1" x14ac:dyDescent="0.2"/>
    <row r="986" spans="1:2" ht="12.75" customHeight="1" x14ac:dyDescent="0.2">
      <c r="A986" s="47"/>
      <c r="B986" s="61"/>
    </row>
    <row r="987" spans="1:2" ht="12.75" customHeight="1" x14ac:dyDescent="0.2"/>
    <row r="988" spans="1:2" ht="12.75" customHeight="1" x14ac:dyDescent="0.2">
      <c r="A988" s="47"/>
      <c r="B988" s="61"/>
    </row>
    <row r="989" spans="1:2" ht="12.75" customHeight="1" x14ac:dyDescent="0.2"/>
    <row r="990" spans="1:2" ht="12.75" customHeight="1" x14ac:dyDescent="0.2">
      <c r="A990" s="65"/>
      <c r="B990" s="62"/>
    </row>
    <row r="991" spans="1:2" ht="12.75" customHeight="1" x14ac:dyDescent="0.2">
      <c r="A991" s="66"/>
      <c r="B991" s="63"/>
    </row>
    <row r="992" spans="1:2" ht="12.75" customHeight="1" x14ac:dyDescent="0.2">
      <c r="A992" s="66"/>
      <c r="B992" s="63"/>
    </row>
    <row r="993" spans="1:2" ht="12.75" customHeight="1" x14ac:dyDescent="0.2">
      <c r="A993" s="66"/>
      <c r="B993" s="63"/>
    </row>
    <row r="994" spans="1:2" ht="12.75" customHeight="1" x14ac:dyDescent="0.2"/>
    <row r="995" spans="1:2" ht="12.75" customHeight="1" x14ac:dyDescent="0.2"/>
    <row r="996" spans="1:2" ht="12.75" customHeight="1" x14ac:dyDescent="0.2">
      <c r="A996" s="47"/>
      <c r="B996" s="61"/>
    </row>
    <row r="997" spans="1:2" ht="12.75" customHeight="1" x14ac:dyDescent="0.2"/>
    <row r="998" spans="1:2" ht="12.75" customHeight="1" x14ac:dyDescent="0.2">
      <c r="A998" s="47"/>
      <c r="B998" s="61"/>
    </row>
    <row r="999" spans="1:2" ht="12.75" customHeight="1" x14ac:dyDescent="0.2"/>
    <row r="1000" spans="1:2" ht="12.75" customHeight="1" x14ac:dyDescent="0.2">
      <c r="A1000" s="65"/>
      <c r="B1000" s="62"/>
    </row>
    <row r="1001" spans="1:2" ht="12.75" customHeight="1" x14ac:dyDescent="0.2">
      <c r="A1001" s="66"/>
      <c r="B1001" s="63"/>
    </row>
    <row r="1002" spans="1:2" ht="12.75" customHeight="1" x14ac:dyDescent="0.2"/>
    <row r="1003" spans="1:2" ht="12.75" customHeight="1" x14ac:dyDescent="0.2">
      <c r="A1003" s="47"/>
      <c r="B1003" s="61"/>
    </row>
    <row r="1004" spans="1:2" ht="12.75" customHeight="1" x14ac:dyDescent="0.2"/>
    <row r="1005" spans="1:2" ht="12.75" customHeight="1" x14ac:dyDescent="0.2">
      <c r="A1005" s="47"/>
      <c r="B1005" s="61"/>
    </row>
    <row r="1006" spans="1:2" ht="12.75" customHeight="1" x14ac:dyDescent="0.2"/>
    <row r="1007" spans="1:2" ht="12.75" customHeight="1" x14ac:dyDescent="0.2">
      <c r="A1007" s="65"/>
      <c r="B1007" s="62"/>
    </row>
    <row r="1008" spans="1:2" ht="12.75" customHeight="1" x14ac:dyDescent="0.2">
      <c r="A1008" s="66"/>
      <c r="B1008" s="63"/>
    </row>
    <row r="1009" spans="1:2" ht="12.75" customHeight="1" x14ac:dyDescent="0.2">
      <c r="A1009" s="66"/>
      <c r="B1009" s="63"/>
    </row>
    <row r="1010" spans="1:2" ht="12.75" customHeight="1" x14ac:dyDescent="0.2"/>
    <row r="1011" spans="1:2" ht="12.75" customHeight="1" x14ac:dyDescent="0.2">
      <c r="A1011" s="47"/>
      <c r="B1011" s="61"/>
    </row>
    <row r="1012" spans="1:2" ht="12.75" customHeight="1" x14ac:dyDescent="0.2"/>
    <row r="1013" spans="1:2" ht="12.75" customHeight="1" x14ac:dyDescent="0.2">
      <c r="A1013" s="47"/>
      <c r="B1013" s="61"/>
    </row>
    <row r="1014" spans="1:2" ht="12.75" customHeight="1" x14ac:dyDescent="0.2"/>
    <row r="1015" spans="1:2" ht="12.75" customHeight="1" x14ac:dyDescent="0.2">
      <c r="A1015" s="65"/>
      <c r="B1015" s="62"/>
    </row>
    <row r="1016" spans="1:2" ht="12.75" customHeight="1" x14ac:dyDescent="0.2">
      <c r="A1016" s="66"/>
      <c r="B1016" s="63"/>
    </row>
    <row r="1017" spans="1:2" ht="12.75" customHeight="1" x14ac:dyDescent="0.2">
      <c r="A1017" s="66"/>
      <c r="B1017" s="63"/>
    </row>
    <row r="1018" spans="1:2" ht="12.75" customHeight="1" x14ac:dyDescent="0.2">
      <c r="A1018" s="66"/>
      <c r="B1018" s="63"/>
    </row>
    <row r="1019" spans="1:2" ht="12.75" customHeight="1" x14ac:dyDescent="0.2">
      <c r="A1019" s="66"/>
      <c r="B1019" s="63"/>
    </row>
    <row r="1020" spans="1:2" ht="12.75" customHeight="1" x14ac:dyDescent="0.2">
      <c r="A1020" s="66"/>
      <c r="B1020" s="63"/>
    </row>
    <row r="1021" spans="1:2" ht="12.75" customHeight="1" x14ac:dyDescent="0.2">
      <c r="A1021" s="66"/>
      <c r="B1021" s="63"/>
    </row>
    <row r="1022" spans="1:2" ht="12.75" customHeight="1" x14ac:dyDescent="0.2">
      <c r="A1022" s="66"/>
      <c r="B1022" s="63"/>
    </row>
    <row r="1023" spans="1:2" ht="12.75" customHeight="1" x14ac:dyDescent="0.2">
      <c r="A1023" s="66"/>
      <c r="B1023" s="63"/>
    </row>
    <row r="1024" spans="1:2" ht="12.75" customHeight="1" x14ac:dyDescent="0.2">
      <c r="A1024" s="66"/>
      <c r="B1024" s="63"/>
    </row>
    <row r="1025" spans="1:2" ht="12.75" customHeight="1" x14ac:dyDescent="0.2">
      <c r="A1025" s="66"/>
      <c r="B1025" s="63"/>
    </row>
    <row r="1026" spans="1:2" ht="12.75" customHeight="1" x14ac:dyDescent="0.2">
      <c r="A1026" s="66"/>
      <c r="B1026" s="63"/>
    </row>
    <row r="1027" spans="1:2" ht="12.75" customHeight="1" x14ac:dyDescent="0.2"/>
    <row r="1028" spans="1:2" ht="12.75" customHeight="1" x14ac:dyDescent="0.2"/>
    <row r="1029" spans="1:2" ht="12.75" customHeight="1" x14ac:dyDescent="0.2">
      <c r="A1029" s="47"/>
      <c r="B1029" s="61"/>
    </row>
    <row r="1030" spans="1:2" ht="12.75" customHeight="1" x14ac:dyDescent="0.2"/>
    <row r="1031" spans="1:2" ht="12.75" customHeight="1" x14ac:dyDescent="0.2">
      <c r="A1031" s="47"/>
      <c r="B1031" s="61"/>
    </row>
  </sheetData>
  <mergeCells count="3">
    <mergeCell ref="A1:E1"/>
    <mergeCell ref="A2:B2"/>
    <mergeCell ref="A3:B3"/>
  </mergeCells>
  <phoneticPr fontId="0" type="noConversion"/>
  <printOptions horizontalCentered="1"/>
  <pageMargins left="0.19685039370078741" right="0.19685039370078741" top="0.62992125984251968" bottom="0.62992125984251968" header="0.51181102362204722" footer="0.51181102362204722"/>
  <pageSetup paperSize="9" scale="89" firstPageNumber="768" orientation="portrait" useFirstPageNumber="1" r:id="rId1"/>
  <headerFooter alignWithMargins="0">
    <oddFooter>&amp;C&amp;P</oddFooter>
  </headerFooter>
  <rowBreaks count="7" manualBreakCount="7">
    <brk id="63" max="4" man="1"/>
    <brk id="129" max="4" man="1"/>
    <brk id="192" max="4" man="1"/>
    <brk id="261" max="4" man="1"/>
    <brk id="330" max="4" man="1"/>
    <brk id="394" max="4" man="1"/>
    <brk id="458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70763995-5F08-46D3-AF71-52CBD8F0AA4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bilanca</vt:lpstr>
      <vt:lpstr>prihodi</vt:lpstr>
      <vt:lpstr>rashodi-opći dio</vt:lpstr>
      <vt:lpstr>račun financiranja</vt:lpstr>
      <vt:lpstr>posebni dio</vt:lpstr>
      <vt:lpstr>'posebni dio'!Ispis_naslova</vt:lpstr>
      <vt:lpstr>'račun financiranja'!Ispis_naslova</vt:lpstr>
      <vt:lpstr>'rashodi-opći dio'!Ispis_naslova</vt:lpstr>
      <vt:lpstr>bilanca!Podrucje_ispisa</vt:lpstr>
      <vt:lpstr>'posebni dio'!Podrucje_ispisa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Kotaran Brekalo</dc:creator>
  <cp:lastModifiedBy>mfkor</cp:lastModifiedBy>
  <cp:lastPrinted>2020-05-06T09:05:01Z</cp:lastPrinted>
  <dcterms:created xsi:type="dcterms:W3CDTF">2001-11-29T15:00:47Z</dcterms:created>
  <dcterms:modified xsi:type="dcterms:W3CDTF">2020-05-06T09:05:19Z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3ebb6b86-fd99-494c-ab64-4a8b1ef1d41d</vt:lpwstr>
  </property>
  <property fmtid="{D5CDD505-2E9C-101B-9397-08002B2CF9AE}" pid="3" name="bjSaver">
    <vt:lpwstr>p2W8x14KuiHyYkpvwPip9IXzaci0QZT4</vt:lpwstr>
  </property>
  <property fmtid="{D5CDD505-2E9C-101B-9397-08002B2CF9AE}" pid="4" name="bjDocumentSecurityLabel">
    <vt:lpwstr>NEKLASIFICIRANO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uid="937e288e-3614-44b9-bb31-237331b81634" value="" /&gt;&lt;/sisl&gt;</vt:lpwstr>
  </property>
</Properties>
</file>